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6" activeTab="3"/>
  </bookViews>
  <sheets>
    <sheet name="Приложение 3 " sheetId="1" r:id="rId1"/>
    <sheet name="Приложение2" sheetId="2" r:id="rId2"/>
    <sheet name="Приложение 4" sheetId="3" r:id="rId3"/>
    <sheet name="Приложение 5" sheetId="4" r:id="rId4"/>
  </sheets>
  <definedNames>
    <definedName name="acc2">#REF!</definedName>
    <definedName name="add_bk">#REF!</definedName>
    <definedName name="add_bk_n">#REF!</definedName>
    <definedName name="Boss_FIO">#REF!</definedName>
    <definedName name="Budget_Level">#REF!</definedName>
    <definedName name="Buh_Dol">#REF!</definedName>
    <definedName name="Buh_FIO">#REF!</definedName>
    <definedName name="cacc2">#REF!</definedName>
    <definedName name="cadd_bk">#REF!</definedName>
    <definedName name="cdep">#REF!</definedName>
    <definedName name="cdiv">#REF!</definedName>
    <definedName name="cexp">#REF!</definedName>
    <definedName name="Chef_Dol">#REF!</definedName>
    <definedName name="Chef_FIO">#REF!</definedName>
    <definedName name="citem">#REF!</definedName>
    <definedName name="citem1">#REF!</definedName>
    <definedName name="citem2">#REF!</definedName>
    <definedName name="cmdiv">#REF!</definedName>
    <definedName name="corr_n">#REF!</definedName>
    <definedName name="corr2">#REF!</definedName>
    <definedName name="corr2_cbp">#REF!</definedName>
    <definedName name="corr2_inn">#REF!</definedName>
    <definedName name="corr2_n">#REF!</definedName>
    <definedName name="csfin">#REF!</definedName>
    <definedName name="ctgt">#REF!</definedName>
    <definedName name="ctgt3">#REF!</definedName>
    <definedName name="ctgt5">#REF!</definedName>
    <definedName name="CurentGroup">#REF!</definedName>
    <definedName name="CurRow">#REF!</definedName>
    <definedName name="Data">#REF!</definedName>
    <definedName name="DataFields">#REF!</definedName>
    <definedName name="date">#REF!</definedName>
    <definedName name="dDate1">#REF!</definedName>
    <definedName name="dDate2">#REF!</definedName>
    <definedName name="dep">#REF!</definedName>
    <definedName name="dep_n">#REF!</definedName>
    <definedName name="div">#REF!</definedName>
    <definedName name="div_n">#REF!</definedName>
    <definedName name="End1">#REF!</definedName>
    <definedName name="End10">#REF!</definedName>
    <definedName name="End11">#REF!</definedName>
    <definedName name="End12">#REF!</definedName>
    <definedName name="End13">#REF!</definedName>
    <definedName name="End14">#REF!</definedName>
    <definedName name="End15">#REF!</definedName>
    <definedName name="End16">#REF!</definedName>
    <definedName name="End17">#REF!</definedName>
    <definedName name="End18">#REF!</definedName>
    <definedName name="End19">#REF!</definedName>
    <definedName name="End2">#REF!</definedName>
    <definedName name="End20">#REF!</definedName>
    <definedName name="End21">#REF!</definedName>
    <definedName name="End22">#REF!</definedName>
    <definedName name="End23">#REF!</definedName>
    <definedName name="End24">#REF!</definedName>
    <definedName name="End25">#REF!</definedName>
    <definedName name="End26">#REF!</definedName>
    <definedName name="End27">#REF!</definedName>
    <definedName name="End28">#REF!</definedName>
    <definedName name="End29">#REF!</definedName>
    <definedName name="End3">#REF!</definedName>
    <definedName name="End30">#REF!</definedName>
    <definedName name="End31">#REF!</definedName>
    <definedName name="End32">#REF!</definedName>
    <definedName name="End33">#REF!</definedName>
    <definedName name="End34">#REF!</definedName>
    <definedName name="End35">#REF!</definedName>
    <definedName name="End36">#REF!</definedName>
    <definedName name="End37">#REF!</definedName>
    <definedName name="End38">#REF!</definedName>
    <definedName name="End39">#REF!</definedName>
    <definedName name="End4">#REF!</definedName>
    <definedName name="End40">#REF!</definedName>
    <definedName name="End41">#REF!</definedName>
    <definedName name="End42">#REF!</definedName>
    <definedName name="End43">#REF!</definedName>
    <definedName name="End44">#REF!</definedName>
    <definedName name="End45">#REF!</definedName>
    <definedName name="End46">#REF!</definedName>
    <definedName name="End47">#REF!</definedName>
    <definedName name="End48">#REF!</definedName>
    <definedName name="End49">#REF!</definedName>
    <definedName name="End5">#REF!</definedName>
    <definedName name="End50">#REF!</definedName>
    <definedName name="End6">#REF!</definedName>
    <definedName name="End7">#REF!</definedName>
    <definedName name="End8">#REF!</definedName>
    <definedName name="End9">#REF!</definedName>
    <definedName name="EndPred">#REF!</definedName>
    <definedName name="EndRow">#REF!</definedName>
    <definedName name="exp">#REF!</definedName>
    <definedName name="exp_n">#REF!</definedName>
    <definedName name="Footer">#REF!</definedName>
    <definedName name="GroupOrder">#REF!</definedName>
    <definedName name="item">#REF!</definedName>
    <definedName name="item_n">#REF!</definedName>
    <definedName name="item1_n">#REF!</definedName>
    <definedName name="item2_n">#REF!</definedName>
    <definedName name="izm">#REF!</definedName>
    <definedName name="link">#REF!</definedName>
    <definedName name="mdiv_n">#REF!</definedName>
    <definedName name="NastrFields">#REF!</definedName>
    <definedName name="nCheck_1">#REF!</definedName>
    <definedName name="nCheck_10">#REF!</definedName>
    <definedName name="nCheck_11">#REF!</definedName>
    <definedName name="nCheck_12">#REF!</definedName>
    <definedName name="nCheck_13">#REF!</definedName>
    <definedName name="nCheck_14">#REF!</definedName>
    <definedName name="nCheck_15">#REF!</definedName>
    <definedName name="nCheck_2">#REF!</definedName>
    <definedName name="nCheck_5">#REF!</definedName>
    <definedName name="nCheck_6">#REF!</definedName>
    <definedName name="nCheck_7">#REF!</definedName>
    <definedName name="nCheck_8">#REF!</definedName>
    <definedName name="nCheck_9">#REF!</definedName>
    <definedName name="nOtborLink1">#REF!</definedName>
    <definedName name="nOtborLink10">#REF!</definedName>
    <definedName name="nOtborLink11">#REF!</definedName>
    <definedName name="nOtborLink2">#REF!</definedName>
    <definedName name="nOtborLink3">#REF!</definedName>
    <definedName name="nOtborLink4">#REF!</definedName>
    <definedName name="nOtborLink5">#REF!</definedName>
    <definedName name="nOtborLink6">#REF!</definedName>
    <definedName name="nOtborLink7">#REF!</definedName>
    <definedName name="nOtborLink8">#REF!</definedName>
    <definedName name="nOtborLink9">#REF!</definedName>
    <definedName name="number">#REF!</definedName>
    <definedName name="obj_n">#REF!</definedName>
    <definedName name="PrevGroupName">#REF!</definedName>
    <definedName name="PrevGroupValue">#REF!</definedName>
    <definedName name="Rash_Date">#REF!</definedName>
    <definedName name="rcorr_inn">#REF!</definedName>
    <definedName name="rcorr_n">#REF!</definedName>
    <definedName name="s_1">#REF!</definedName>
    <definedName name="s_2">#REF!</definedName>
    <definedName name="s_3">#REF!</definedName>
    <definedName name="s_4">#REF!</definedName>
    <definedName name="sfin">#REF!</definedName>
    <definedName name="sfin_n">#REF!</definedName>
    <definedName name="ss">#REF!</definedName>
    <definedName name="Start1">#REF!</definedName>
    <definedName name="Start10">#REF!</definedName>
    <definedName name="Start11">#REF!</definedName>
    <definedName name="Start12">#REF!</definedName>
    <definedName name="Start13">#REF!</definedName>
    <definedName name="Start14">#REF!</definedName>
    <definedName name="Start15">#REF!</definedName>
    <definedName name="Start16">#REF!</definedName>
    <definedName name="Start17">#REF!</definedName>
    <definedName name="Start18">#REF!</definedName>
    <definedName name="Start19">#REF!</definedName>
    <definedName name="Start2">#REF!</definedName>
    <definedName name="Start20">#REF!</definedName>
    <definedName name="Start21">#REF!</definedName>
    <definedName name="Start22">#REF!</definedName>
    <definedName name="Start23">#REF!</definedName>
    <definedName name="Start24">#REF!</definedName>
    <definedName name="Start25">#REF!</definedName>
    <definedName name="Start26">#REF!</definedName>
    <definedName name="Start27">#REF!</definedName>
    <definedName name="Start28">#REF!</definedName>
    <definedName name="Start29">#REF!</definedName>
    <definedName name="Start3">#REF!</definedName>
    <definedName name="Start30">#REF!</definedName>
    <definedName name="Start31">#REF!</definedName>
    <definedName name="Start32">#REF!</definedName>
    <definedName name="Start33">#REF!</definedName>
    <definedName name="Start34">#REF!</definedName>
    <definedName name="Start35">#REF!</definedName>
    <definedName name="Start36">#REF!</definedName>
    <definedName name="Start37">#REF!</definedName>
    <definedName name="Start38">#REF!</definedName>
    <definedName name="Start39">#REF!</definedName>
    <definedName name="Start4">#REF!</definedName>
    <definedName name="Start40">#REF!</definedName>
    <definedName name="Start41">#REF!</definedName>
    <definedName name="Start42">#REF!</definedName>
    <definedName name="Start43">#REF!</definedName>
    <definedName name="Start44">#REF!</definedName>
    <definedName name="Start45">#REF!</definedName>
    <definedName name="Start46">#REF!</definedName>
    <definedName name="Start47">#REF!</definedName>
    <definedName name="Start48">#REF!</definedName>
    <definedName name="Start49">#REF!</definedName>
    <definedName name="Start5">#REF!</definedName>
    <definedName name="Start50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Pred">#REF!</definedName>
    <definedName name="StartRow">#REF!</definedName>
    <definedName name="Struct_Podraz">#REF!</definedName>
    <definedName name="tgt">#REF!</definedName>
    <definedName name="tgt_n">#REF!</definedName>
    <definedName name="tgt3_n">#REF!</definedName>
    <definedName name="tgt5_n">#REF!</definedName>
    <definedName name="Today">#REF!</definedName>
    <definedName name="Today2">#REF!</definedName>
    <definedName name="User_CBP">#REF!</definedName>
    <definedName name="User_COFK">#REF!</definedName>
    <definedName name="User_Dol">#REF!</definedName>
    <definedName name="User_FIO">#REF!</definedName>
    <definedName name="User_INN">#REF!</definedName>
    <definedName name="User_Name">#REF!</definedName>
    <definedName name="User_Phone">#REF!</definedName>
    <definedName name="Zam_Boss_FIO">#REF!</definedName>
    <definedName name="Zam_Buh_FIO">#REF!</definedName>
    <definedName name="Zam_Chef_FIO">#REF!</definedName>
    <definedName name="_xlnm.Print_Area" localSheetId="2">'Приложение 4'!$A$1:$G$144</definedName>
    <definedName name="_xlnm.Print_Area" localSheetId="1">'Приложение2'!$A$2:$E$55</definedName>
  </definedNames>
  <calcPr fullCalcOnLoad="1"/>
</workbook>
</file>

<file path=xl/sharedStrings.xml><?xml version="1.0" encoding="utf-8"?>
<sst xmlns="http://schemas.openxmlformats.org/spreadsheetml/2006/main" count="1178" uniqueCount="340">
  <si>
    <t xml:space="preserve">муниципального образования </t>
  </si>
  <si>
    <t>Наименование</t>
  </si>
  <si>
    <t>Раздел, подраздел</t>
  </si>
  <si>
    <t>Общегосударственные вопросы</t>
  </si>
  <si>
    <t>0100</t>
  </si>
  <si>
    <t>Функционирование высшего должностного лица субъекта РФ и муниципального образования</t>
  </si>
  <si>
    <t>0102</t>
  </si>
  <si>
    <t>Функционирование Правительства Российской Федерации, высших исполнительных  органов власти субъектов Российской Федерации, местных администраций</t>
  </si>
  <si>
    <t>0104</t>
  </si>
  <si>
    <t>Другие общегосударственные вопросы</t>
  </si>
  <si>
    <t>Национальная оборона</t>
  </si>
  <si>
    <t>0200</t>
  </si>
  <si>
    <t>Мобилизационная и вневойсковая подготовка</t>
  </si>
  <si>
    <t>0203</t>
  </si>
  <si>
    <t>Национальная безопасность и правоохранительная деятельность</t>
  </si>
  <si>
    <t>0300</t>
  </si>
  <si>
    <t>0309</t>
  </si>
  <si>
    <t>0400</t>
  </si>
  <si>
    <t>Национальная экономика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</si>
  <si>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</si>
  <si>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</si>
  <si>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</si>
  <si>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</si>
  <si>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Коммунальное хозяйство</t>
  </si>
  <si>
    <t>0502</t>
  </si>
  <si>
    <t>Благоустройство</t>
  </si>
  <si>
    <t>0503</t>
  </si>
  <si>
    <t>0800</t>
  </si>
  <si>
    <t>0801</t>
  </si>
  <si>
    <t>1000</t>
  </si>
  <si>
    <t>1001</t>
  </si>
  <si>
    <t>1003</t>
  </si>
  <si>
    <t>Культура</t>
  </si>
  <si>
    <t xml:space="preserve">Всего расходов:   </t>
  </si>
  <si>
    <t>Пенсионное обеспечение</t>
  </si>
  <si>
    <t>Социальная политика</t>
  </si>
  <si>
    <t>0113</t>
  </si>
  <si>
    <t>0107</t>
  </si>
  <si>
    <t>Обеспечение проведения выборов и референдумов</t>
  </si>
  <si>
    <t>Жилищное хозяйство</t>
  </si>
  <si>
    <t>0501</t>
  </si>
  <si>
    <t>тыс.руб.</t>
  </si>
  <si>
    <t>0409</t>
  </si>
  <si>
    <t>Дорожное хозяйство (дорожные фонды)</t>
  </si>
  <si>
    <t>0111</t>
  </si>
  <si>
    <t>Резервные фонды</t>
  </si>
  <si>
    <t>Обеспечение деятельности финансовых, налоговых и таможенных органов и органов финансового (финансово-бюджетного) надзора</t>
  </si>
  <si>
    <t>0106</t>
  </si>
  <si>
    <t>" Тимирязевское сельское поселение"</t>
  </si>
  <si>
    <t>1102</t>
  </si>
  <si>
    <t>Массовый спорт</t>
  </si>
  <si>
    <t>Начальник финансового отдела</t>
  </si>
  <si>
    <t>Культура, кинематография</t>
  </si>
  <si>
    <t>к  решению Совета народых депутатов</t>
  </si>
  <si>
    <t>Образцова Н.В.</t>
  </si>
  <si>
    <t>Защита населения и территории от чрезавычайных ситуаций природного и техногенного характера, гражданская оборона</t>
  </si>
  <si>
    <t>1100</t>
  </si>
  <si>
    <t>Физическая культура и спорт</t>
  </si>
  <si>
    <t>к    решения Совета народых депутатов</t>
  </si>
  <si>
    <t>Целевая статья</t>
  </si>
  <si>
    <t>Вид расходов</t>
  </si>
  <si>
    <t>Руководство и управление в сфере установленных функций</t>
  </si>
  <si>
    <t>61000 00000</t>
  </si>
  <si>
    <t>Обеспечение деятельности высшего должностного лица</t>
  </si>
  <si>
    <t>61001 00000</t>
  </si>
  <si>
    <t>Глава муниципального образования</t>
  </si>
  <si>
    <t>61001 00100</t>
  </si>
  <si>
    <t>Расходы на выплаты персоналу в 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</si>
  <si>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</si>
  <si>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Реализация функций местной администрации</t>
  </si>
  <si>
    <t>61006 00000</t>
  </si>
  <si>
    <t>61006 80400</t>
  </si>
  <si>
    <t>Закупка товаров, работ и услуг для государственных (муниципальных) нужд</t>
  </si>
  <si>
    <t>200</t>
  </si>
  <si>
    <t>Иные бюджетные ассигнования</t>
  </si>
  <si>
    <t>800</t>
  </si>
  <si>
    <t>61004 00000</t>
  </si>
  <si>
    <t>Обеспечение функций органами местного самоуправления</t>
  </si>
  <si>
    <t>61004 80400</t>
  </si>
  <si>
    <t>Межбюджетные трансферты</t>
  </si>
  <si>
    <t>500</t>
  </si>
  <si>
    <t>Реализация иных мероприятий в рамках внепрограммных расходов</t>
  </si>
  <si>
    <t>62000 00000</t>
  </si>
  <si>
    <t>Резервные средства</t>
  </si>
  <si>
    <t>62002 00000</t>
  </si>
  <si>
    <t>Резервные фонды администраций поселений</t>
  </si>
  <si>
    <t>62002 05100</t>
  </si>
  <si>
    <t>61006 70040</t>
  </si>
  <si>
    <t>Реализация полномочий Республики Адыгея, переданных для осуществления органам местного самоуправления, осуществляемые за счет средств республиканского бюджета Республики Адыгея</t>
  </si>
  <si>
    <t>61007 00000</t>
  </si>
  <si>
    <t xml:space="preserve">Субвенции на осуществление государственных полномочий Республики Адыгея в сфере административных правоотношений </t>
  </si>
  <si>
    <t>61007 61010</t>
  </si>
  <si>
    <t>Резерв на исполнение судебных актов,предусмотренных обращение на взыскание  средств местного бюджета</t>
  </si>
  <si>
    <t>62002 05000</t>
  </si>
  <si>
    <t>Исполнение судебных актов по искам к муниципальному образованию</t>
  </si>
  <si>
    <t>62004 00000</t>
  </si>
  <si>
    <t>Исполнение судебных актов и мировых соглашений по возмещению вреда причиненного в результате действий(бездействий) органов местного самоуправления</t>
  </si>
  <si>
    <t>62004 04160</t>
  </si>
  <si>
    <t>62005 00000</t>
  </si>
  <si>
    <t>Выполнение других обязательств муниципальных образований</t>
  </si>
  <si>
    <t>62005 04160</t>
  </si>
  <si>
    <t>Закупка товаров, работ и услуг для государственных (муниципальных) нужд</t>
  </si>
  <si>
    <t>Реализация государственных полномочий РФ</t>
  </si>
  <si>
    <t>61008 00000</t>
  </si>
  <si>
    <t>Осуществление первичного воинского учета на территории где отсутствуют военные комиссариаты</t>
  </si>
  <si>
    <t>61008 51180</t>
  </si>
  <si>
    <t xml:space="preserve">Защита населения и территории от чрезвычайных ситуаций природного и техногенного характера, гражданская оборона
</t>
  </si>
  <si>
    <t xml:space="preserve"> Закупка товаров, работ и услуг для государственных
 (муниципальных) нужд
</t>
  </si>
  <si>
    <t>Мероприятия в области национальной экономики</t>
  </si>
  <si>
    <t>63000 00000</t>
  </si>
  <si>
    <t>Мероприятия в области дорожного хозяйства</t>
  </si>
  <si>
    <t>63001 00000</t>
  </si>
  <si>
    <t>Мероприятия за счет средств дорожного фонда</t>
  </si>
  <si>
    <t>63001 00810</t>
  </si>
  <si>
    <t>Мероприятия в области архитектуры и градостроительства</t>
  </si>
  <si>
    <t>63002 00000</t>
  </si>
  <si>
    <t>Непрораммные мероприятия в области архитектуры и градостроительства</t>
  </si>
  <si>
    <t>63002 01200</t>
  </si>
  <si>
    <t>Непрограммные мероприятия в области ЖКХ</t>
  </si>
  <si>
    <t>64000 00000</t>
  </si>
  <si>
    <t>Мероприятия по организации водоснабжения</t>
  </si>
  <si>
    <t>64002 00930</t>
  </si>
  <si>
    <t>Мероприятия по организации водоотведения</t>
  </si>
  <si>
    <t>64002 00940</t>
  </si>
  <si>
    <t>Мероприятия по организации газоснабжения</t>
  </si>
  <si>
    <t>64002 00950</t>
  </si>
  <si>
    <t>Мероприятия по организации теплоснабжения</t>
  </si>
  <si>
    <t>64002 00960</t>
  </si>
  <si>
    <t>Непрограмные мероприятия по благоустройству</t>
  </si>
  <si>
    <t>64003 00000</t>
  </si>
  <si>
    <t>Уличное освещение</t>
  </si>
  <si>
    <t>64003 00970</t>
  </si>
  <si>
    <t>Иные мероприятия по благоустройству</t>
  </si>
  <si>
    <t>64003 01990</t>
  </si>
  <si>
    <t>Непрограммные мероприятия в области культуры</t>
  </si>
  <si>
    <t>66000 00000</t>
  </si>
  <si>
    <t>Создание условий для обеспечения жителей поселения услугами организации культуры</t>
  </si>
  <si>
    <t>66000 02010</t>
  </si>
  <si>
    <t>Непрограммные мероприятия вобласти культуры, создание условий для массового спорта</t>
  </si>
  <si>
    <t>66000 70010</t>
  </si>
  <si>
    <t>Непрограммные мероприятия в области социальной политики</t>
  </si>
  <si>
    <t>67000 00000</t>
  </si>
  <si>
    <t>67001 00000</t>
  </si>
  <si>
    <t>Социальное обеспечение и иные выплаты населению</t>
  </si>
  <si>
    <t>67001 03000</t>
  </si>
  <si>
    <t>300</t>
  </si>
  <si>
    <t>92000 00000</t>
  </si>
  <si>
    <t>Пособия и компенсации гражданам и иные социальные выплаты кроме публичных нормативных обязательств (РБ)</t>
  </si>
  <si>
    <t>92000 R0200</t>
  </si>
  <si>
    <t>Пособия и компенсации гражданам и иные социальные выплаты кроме публичных нормативных обязательств (ФБ)</t>
  </si>
  <si>
    <t>92000 50200</t>
  </si>
  <si>
    <t>Массовыфй спорт</t>
  </si>
  <si>
    <t>68000 00000</t>
  </si>
  <si>
    <t xml:space="preserve">Начальник финансового отдела </t>
  </si>
  <si>
    <t>Н.В.Образцова</t>
  </si>
  <si>
    <t>Глава</t>
  </si>
  <si>
    <t>Администрация муниципального образования "Тимирязевское сельское поселение"</t>
  </si>
  <si>
    <t>767</t>
  </si>
  <si>
    <t>68001 00000</t>
  </si>
  <si>
    <t xml:space="preserve"> Закупка товаров, работ и услуг для государственных
 (муниципальных) нужд</t>
  </si>
  <si>
    <t>Резервный фонд Кабинета Министров РА</t>
  </si>
  <si>
    <t xml:space="preserve">Реализация  иных мероприятий в рамках непрограммных расходов РА </t>
  </si>
  <si>
    <t>Резервные фонды местных администраций</t>
  </si>
  <si>
    <t>61005 00000</t>
  </si>
  <si>
    <t>61005 00700</t>
  </si>
  <si>
    <t>61005 00800</t>
  </si>
  <si>
    <t>Проведение выборов главы МО</t>
  </si>
  <si>
    <t>МП «Устойчивое развитие сельских территорий»</t>
  </si>
  <si>
    <t>Комплексное обустройство населенных пунктов, расположенных в сельской местности, объектами социальной и инженерной инфраструктуры за счет бюджета поселения</t>
  </si>
  <si>
    <t>94000 00000</t>
  </si>
  <si>
    <t>94006 L0180</t>
  </si>
  <si>
    <t>Центральный аппарат</t>
  </si>
  <si>
    <t>Обеспечение деятельности контрольного (контрольно-счетного) органа</t>
  </si>
  <si>
    <t>Проведение выборов и референдумов</t>
  </si>
  <si>
    <t>Проведение выборов депутатов представительного органа МО</t>
  </si>
  <si>
    <t>Обеспечение функций органами местного самоуправления на исполнение части полномочий муниципального района в сфере жилищных отнашений</t>
  </si>
  <si>
    <t>Другие обязательства</t>
  </si>
  <si>
    <t>Доплаты к пенсиям муниципальных служащих</t>
  </si>
  <si>
    <t>МП "Обеспечение жильем молодых семей"</t>
  </si>
  <si>
    <t>Инные бюджетные ассигнования</t>
  </si>
  <si>
    <t>Реализация полномочий муниципального района, переданных для осуществления органам местного самоуправления, осуществляемые за счет средств районного бюджета</t>
  </si>
  <si>
    <t>Обеспечение функций органами местного самоуправления на исполнении части полномочий муниципального района в сфере жилищных отношений</t>
  </si>
  <si>
    <t>Приложение №3</t>
  </si>
  <si>
    <t>Приложение № 5</t>
  </si>
  <si>
    <t>Программные мероприятия</t>
  </si>
  <si>
    <t>МП «Формирование современной городской среды»</t>
  </si>
  <si>
    <t>90000 00000</t>
  </si>
  <si>
    <t>Сумма на 2020 год</t>
  </si>
  <si>
    <t>Сумма на 2021 год</t>
  </si>
  <si>
    <t>к    решению Совета народых депутатов</t>
  </si>
  <si>
    <t>1300</t>
  </si>
  <si>
    <t>1301</t>
  </si>
  <si>
    <t>Обслуживание государственного и муниципального долга</t>
  </si>
  <si>
    <t>62001 00000</t>
  </si>
  <si>
    <t>62001 03000</t>
  </si>
  <si>
    <t>700</t>
  </si>
  <si>
    <t>92000 L4970</t>
  </si>
  <si>
    <t>Приложение № 4</t>
  </si>
  <si>
    <t>Обслуживание государственного внутреннего и муниципального долга</t>
  </si>
  <si>
    <t>Обслуживание  государственного и муниципального долга</t>
  </si>
  <si>
    <t xml:space="preserve"> Обслуживание государственного (муниципального) долга</t>
  </si>
  <si>
    <t xml:space="preserve">  Обслуживание муниципального долга</t>
  </si>
  <si>
    <t>Ведомственная структура расходов бюджета муниципального образования  "Тимирязевское сельское поселение"  на 2020 год  и плановый период 2021-2022 годов</t>
  </si>
  <si>
    <t>Сумма на 2022 год</t>
  </si>
  <si>
    <t>Распределение расходов бюджета муниципального образования "Тимирязевское сельское поселение" по разделам, подразделам бюджетной классификации расходов бюджетов Российской Федерации  на 2020 год  и плановый период 2021-2022 годов</t>
  </si>
  <si>
    <t>Распределение ассигнований из бюджета муниципального образования " Тимирязевское сельское поселение" по разделам и подразделам, целевым статьям и видам расходов классификации расходов бюджетов Российской Федерации  на 2020 год  и плановый период 2021-2022 годов</t>
  </si>
  <si>
    <t>1004</t>
  </si>
  <si>
    <t>Муниципальная программа "Защита населения и территории от чрезвычайных ситуаций, обеспечение пожарной безопасности и безопасности людей на водных объектах "</t>
  </si>
  <si>
    <t>96003 00141</t>
  </si>
  <si>
    <t>96000 00000</t>
  </si>
  <si>
    <t>Муниципальные программы по национальной безопасности</t>
  </si>
  <si>
    <t>96003 00142</t>
  </si>
  <si>
    <t>Муниципальная программа "Профилактика терроризма и экстримизма, гармонизации межэтнических и межкультурных отнашений "</t>
  </si>
  <si>
    <t>93000 00000</t>
  </si>
  <si>
    <t>Муниципальная программа производственного контроля качества питьевой воды</t>
  </si>
  <si>
    <t>Программные мероприятия в области водоснабжения</t>
  </si>
  <si>
    <t>93001 00930</t>
  </si>
  <si>
    <t>95000 00000</t>
  </si>
  <si>
    <t>95000 05010</t>
  </si>
  <si>
    <t xml:space="preserve">МП "Молодежная политика в муниципальном образовании "Тимирязевское сельское поселение" на 2020 - 2022 годы" </t>
  </si>
  <si>
    <t>Реализация полномочий муниципального района,переданных для осуществления органам местного самоуправления, осуществляемые за счет средств района</t>
  </si>
  <si>
    <t>Охрана семьи и детства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</si>
  <si>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</si>
  <si>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</si>
  <si>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Функционирование высшего должностного лица субъекта Российской Федерации и муниципального образования</t>
  </si>
  <si>
    <t>Обеспечение жильем в рамках МП "Обеспечение жильем молодых семей»</t>
  </si>
  <si>
    <t>64003 00990</t>
  </si>
  <si>
    <t>Содержание мест захоронения</t>
  </si>
  <si>
    <t>муниципального образования</t>
  </si>
  <si>
    <t>"Тимирязевское сельское поселение"</t>
  </si>
  <si>
    <t>Поступления  доходов  в   бюджет муниципального образования «Тимирязевское сельское поселение» на 2020 год  и плановый период 2021-2022 годов</t>
  </si>
  <si>
    <t>Код бюджетной
классификации
Российской Федерации</t>
  </si>
  <si>
    <t>Наименование доходов</t>
  </si>
  <si>
    <t>1 00 00000 00 0000 000</t>
  </si>
  <si>
    <t>НАЛОГОВЫЕ И НЕНАЛОГОВЫЕ ДОХОДЫ</t>
  </si>
  <si>
    <t>1 01 00000 00 0000 000</t>
  </si>
  <si>
    <t>Налоги  на  прибыль, доходы</t>
  </si>
  <si>
    <t>1 01 02000 01 0000 110</t>
  </si>
  <si>
    <t>Налог на доходы физических лиц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</si>
  <si>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</si>
  <si>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</si>
  <si>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</si>
  <si>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ФедерацииФедерации</t>
  </si>
  <si>
    <t>1 01 02030 01 0000 110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</si>
  <si>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</si>
  <si>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1 03 00000 00 0000 000</t>
  </si>
  <si>
    <t>НАЛОГИ НА ТОВАРЫ (РАБОТЫ, УСЛУГИ), РЕАЛИЗУЕМЫЕ НА ТЕРРИТОРИИ РОССИЙСКОЙ ФЕДЕРАЦИИ</t>
  </si>
  <si>
    <t>1 03 02000 01 0000 000</t>
  </si>
  <si>
    <t>Акцизы по подакцизным товарам (продукции), производимым на территории Российской Федерации</t>
  </si>
  <si>
    <t>1 03 0223001 0000 110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</si>
  <si>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</si>
  <si>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</si>
  <si>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</si>
  <si>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</si>
  <si>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</si>
  <si>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</si>
  <si>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</si>
  <si>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1 05 00000 00 0000 000</t>
  </si>
  <si>
    <t>Налоги на  совокупный  доход</t>
  </si>
  <si>
    <t>1 05 02010 02 0000 110</t>
  </si>
  <si>
    <t>Единый налог на вмененный доход для отдельных видов деятельности</t>
  </si>
  <si>
    <t>1 05 03000 01 0000 110</t>
  </si>
  <si>
    <t>Единый сельскохозяйственный налог</t>
  </si>
  <si>
    <t>1 05 04020 02 0000 110</t>
  </si>
  <si>
    <t>Налог, взимаемый в связи с применением патентной системы налогообложения, зачисляемый в бюджеты муниципальных районов 5</t>
  </si>
  <si>
    <t>1 06 00000 00 0000 000</t>
  </si>
  <si>
    <t>Налоги  на  имущество</t>
  </si>
  <si>
    <t>1 06 01000 00 0000 000</t>
  </si>
  <si>
    <t>Налог на имущество физических лиц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</si>
  <si>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</si>
  <si>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</si>
  <si>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1 06 06000 10 0000110</t>
  </si>
  <si>
    <t>Земельный налог</t>
  </si>
  <si>
    <t>1 06 06033 10 0000 110</t>
  </si>
  <si>
    <t>Земельный налог с организаций, обладающих земельным участком, расположенным в границах сельских поселений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</si>
  <si>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</si>
  <si>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</si>
  <si>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>1 08 00000 00 0000 000</t>
  </si>
  <si>
    <t>Государственная пошлина</t>
  </si>
  <si>
    <t>1 08 04020 01 0000 110</t>
  </si>
  <si>
    <t>Государственная пошлина за совершение натариальных действий должностными лицами органов местного самоуправления, уполномоченными в соответствии с зоконодательными актами РФ на совершение нотариальных действий</t>
  </si>
  <si>
    <t>1 11 00000 00 0000 000</t>
  </si>
  <si>
    <t>Доходы  от  использования  имущества, находящегося  в  государственной  и  муниципальной  собственности</t>
  </si>
  <si>
    <t>1 11 05035 10 0000 120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</si>
  <si>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</si>
  <si>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1 13  00000 00 0000 000</t>
  </si>
  <si>
    <t>Доходы от оказания платных услуг (работ) и компенсации затрат государства</t>
  </si>
  <si>
    <t>1 13 02995 10 0000 130</t>
  </si>
  <si>
    <t>Прочие доходы от компенсации затрат бюджетов сельских поселений</t>
  </si>
  <si>
    <t>1 16 00000 00 0000 000</t>
  </si>
  <si>
    <t>ШТРАФЫ, САНКЦИИ, ВОЗМЕЩЕНИЕ УЩЕРБА</t>
  </si>
  <si>
    <t>1 16 07090 10 0000 140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</si>
  <si>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</si>
  <si>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2 00 00000 00 0000 000</t>
  </si>
  <si>
    <t>БЕЗВОЗМЕЗДНЫЕ ПОСТУПЛЕНИЯ</t>
  </si>
  <si>
    <t>2 02 00000 00 0000 000</t>
  </si>
  <si>
    <t>Безвозмездные  поступления  от  других  бюджетов  бюджетной  системы РФ</t>
  </si>
  <si>
    <t>2 02 15001 10 0000 150</t>
  </si>
  <si>
    <t>Дотации бюджетам сельских поселений на выравнивание бюджетной обеспеченности</t>
  </si>
  <si>
    <t>2 02 35118 10 0000 150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</si>
  <si>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</si>
  <si>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2 02 30024 10 0000 150</t>
  </si>
  <si>
    <t>Субвенции бюджетам сельских поселений на выполнение передаваемых полномочий субъектов Российской Федерации</t>
  </si>
  <si>
    <t>2 02 40014 10 0000 150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</si>
  <si>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</si>
  <si>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2 07 00000 00 0000 000</t>
  </si>
  <si>
    <t>ПРОЧИЕ БЕЗВОЗМЕЗДНЫЕ ПОСТУПЛЕНИЯ</t>
  </si>
  <si>
    <t>2 07 05030 10 0000 150</t>
  </si>
  <si>
    <t>Прочие безвозмездные поступления в бюджеты сельских поселений</t>
  </si>
  <si>
    <t>В с е г о   д о х о д о в</t>
  </si>
  <si>
    <t>Начальник финансового  отдела                                                   Н.В.Образцова</t>
  </si>
  <si>
    <t>Сумма на 2020г., тыс.руб</t>
  </si>
  <si>
    <t>Сумма на 2021г., тыс.руб</t>
  </si>
  <si>
    <t>Сумма на 2022г., тыс.руб</t>
  </si>
  <si>
    <t>Иные межбюджетные трансферты</t>
  </si>
  <si>
    <t>Не программные мероприятия в рамках программы "Устойчивое развитие сельских территорий", местный бюджет</t>
  </si>
  <si>
    <t>Субсидии бюджетам сельских поселений на реализацию программ формирования современной городской среды</t>
  </si>
  <si>
    <t>2 02 25555 10 0000 150</t>
  </si>
  <si>
    <t>920F2 55550</t>
  </si>
  <si>
    <t>94006 L5761</t>
  </si>
  <si>
    <t>Прочие безвозмездные поступления в бюджеты сельских поселений от бюджетов муниципальных районов</t>
  </si>
  <si>
    <t>2 02 90054 10 0000 150</t>
  </si>
  <si>
    <t>64002 70010</t>
  </si>
  <si>
    <t>Мероприятия по организации водоснабжения (Районные средства)</t>
  </si>
  <si>
    <t>1 17 00000 00 0000 000</t>
  </si>
  <si>
    <t>ПРОЧИЕ НЕНАЛОГОВЫЕ ДОХОДЫ</t>
  </si>
  <si>
    <t>1 17 05050 10 0000 180</t>
  </si>
  <si>
    <t>Прочие неналоговые доходы бюджетов сельских поселений</t>
  </si>
  <si>
    <t>от 08.05.2020 г. № 106</t>
  </si>
  <si>
    <t xml:space="preserve"> к решению Совета народных депутатов</t>
  </si>
  <si>
    <t>Приложение № 2</t>
  </si>
  <si>
    <t>ДОХОДЫ ОТ ПРОДАЖИ МАТЕРИАЛЬНЫХ И НЕМАТЕРИАЛЬНЫХ АКТИВОВ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</si>
  <si>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</si>
  <si>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1 14 00000 00 0000 000</t>
  </si>
  <si>
    <t>1 14 02053 10 0000 410</t>
  </si>
  <si>
    <t>2 02 25497 10 0000 150</t>
  </si>
  <si>
    <t>Субсидии бюджетам сельских поселений на реализацию мероприятий по обеспечению жильем молодых семей</t>
  </si>
  <si>
    <t>Социальное обеспечение</t>
  </si>
  <si>
    <t>Социальное обеспечение населения</t>
  </si>
  <si>
    <t>Социальное обеспечение и иные выплаты населению (резервные средства)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</si>
</sst>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0_р_._-;\-* #,##0.000_р_._-;_-* &quot;-&quot;???_р_._-;_-@_-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_-* #,##0.000_р_._-;\-* #,##0.000_р_._-;_-* &quot;-&quot;??_р_._-;_-@_-"/>
    <numFmt numFmtId="178" formatCode="_-* #,##0.0000_р_._-;\-* #,##0.0000_р_._-;_-* &quot;-&quot;??_р_._-;_-@_-"/>
    <numFmt numFmtId="179" formatCode="_-* #,##0.0_р_._-;\-* #,##0.0_р_._-;_-* &quot;-&quot;??_р_._-;_-@_-"/>
    <numFmt numFmtId="180" formatCode="_-* #,##0.0000_р_._-;\-* #,##0.0000_р_._-;_-* &quot;-&quot;???_р_._-;_-@_-"/>
    <numFmt numFmtId="181" formatCode="_-* #,##0.00_р_._-;\-* #,##0.00_р_._-;_-* &quot;-&quot;???_р_._-;_-@_-"/>
    <numFmt numFmtId="182" formatCode="_-* #,##0.0_р_._-;\-* #,##0.0_р_._-;_-* &quot;-&quot;???_р_._-;_-@_-"/>
    <numFmt numFmtId="183" formatCode="_-* #,##0.0_р_._-;\-* #,##0.0_р_._-;_-* &quot;-&quot;?_р_._-;_-@_-"/>
    <numFmt numFmtId="184" formatCode="_-* #,##0_р_._-;\-* #,##0_р_._-;_-* &quot;-&quot;???_р_._-;_-@_-"/>
    <numFmt numFmtId="185" formatCode="_-* #,##0_р_._-;\-* #,##0_р_._-;_-* &quot;-&quot;??_р_._-;_-@_-"/>
    <numFmt numFmtId="186" formatCode="#,##0.00\ _₽"/>
  </numFmts>
  <fonts count="83">
    <font>
      <sz val="10"/>
      <name val="Arial Cyr"/>
      <family val="2"/>
    </font>
    <font>
      <sz val="10"/>
      <name val="Arial"/>
      <family val="0"/>
    </font>
    <font>
      <sz val="14"/>
      <name val="Times New Roman"/>
      <family val="1"/>
    </font>
    <font>
      <sz val="14"/>
      <name val="Arial Cyr"/>
      <family val="2"/>
    </font>
    <font>
      <b/>
      <sz val="14"/>
      <name val="Times New Roman"/>
      <family val="1"/>
    </font>
    <font>
      <i/>
      <sz val="14"/>
      <name val="Times New Roman"/>
      <family val="1"/>
    </font>
    <font>
      <b/>
      <sz val="10"/>
      <name val="Arial Cyr"/>
      <family val="2"/>
    </font>
    <font>
      <sz val="16"/>
      <name val="Times New Roman"/>
      <family val="1"/>
    </font>
    <font>
      <sz val="16"/>
      <name val="Arial Cyr"/>
      <family val="2"/>
    </font>
    <font>
      <i/>
      <sz val="14"/>
      <name val="Arial Cyr"/>
      <family val="2"/>
    </font>
    <font>
      <i/>
      <sz val="10"/>
      <name val="Arial Cyr"/>
      <family val="2"/>
    </font>
    <font>
      <sz val="1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Times New Roman"/>
      <family val="1"/>
    </font>
    <font>
      <b/>
      <i/>
      <sz val="16"/>
      <color indexed="8"/>
      <name val="Times New Roman"/>
      <family val="1"/>
    </font>
    <font>
      <sz val="16"/>
      <color indexed="8"/>
      <name val="Times New Roman"/>
      <family val="1"/>
    </font>
    <font>
      <i/>
      <sz val="16"/>
      <color indexed="8"/>
      <name val="Times New Roman"/>
      <family val="1"/>
    </font>
    <font>
      <b/>
      <sz val="22"/>
      <color indexed="8"/>
      <name val="Times New Roman"/>
      <family val="1"/>
    </font>
    <font>
      <sz val="22"/>
      <name val="Times New Roman"/>
      <family val="1"/>
    </font>
    <font>
      <sz val="22"/>
      <name val="Arial Cyr"/>
      <family val="2"/>
    </font>
    <font>
      <b/>
      <sz val="24"/>
      <color indexed="8"/>
      <name val="Times New Roman"/>
      <family val="1"/>
    </font>
    <font>
      <b/>
      <sz val="28"/>
      <color indexed="8"/>
      <name val="Times New Roman"/>
      <family val="1"/>
    </font>
    <font>
      <b/>
      <i/>
      <sz val="28"/>
      <color indexed="8"/>
      <name val="Times New Roman"/>
      <family val="1"/>
    </font>
    <font>
      <sz val="28"/>
      <color indexed="8"/>
      <name val="Times New Roman"/>
      <family val="1"/>
    </font>
    <font>
      <i/>
      <sz val="28"/>
      <color indexed="8"/>
      <name val="Times New Roman"/>
      <family val="1"/>
    </font>
    <font>
      <sz val="28"/>
      <name val="Times New Roman"/>
      <family val="1"/>
    </font>
    <font>
      <sz val="28"/>
      <name val="Arial Cyr"/>
      <family val="2"/>
    </font>
    <font>
      <b/>
      <sz val="36"/>
      <color indexed="8"/>
      <name val="Times New Roman"/>
      <family val="1"/>
    </font>
    <font>
      <b/>
      <sz val="22"/>
      <name val="Times New Roman"/>
      <family val="1"/>
    </font>
    <font>
      <b/>
      <i/>
      <sz val="22"/>
      <name val="Times New Roman"/>
      <family val="1"/>
    </font>
    <font>
      <i/>
      <sz val="22"/>
      <name val="Times New Roman"/>
      <family val="1"/>
    </font>
    <font>
      <b/>
      <sz val="36"/>
      <name val="Times New Roman"/>
      <family val="1"/>
    </font>
    <font>
      <b/>
      <sz val="36"/>
      <name val="Arial Cyr"/>
      <family val="2"/>
    </font>
    <font>
      <b/>
      <i/>
      <sz val="3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6"/>
      <color rgb="FF000000"/>
      <name val="Times New Roman"/>
      <family val="1"/>
    </font>
    <font>
      <sz val="16"/>
      <color rgb="FF000000"/>
      <name val="Times New Roman"/>
      <family val="1"/>
    </font>
    <font>
      <b/>
      <sz val="16"/>
      <color rgb="FF000000"/>
      <name val="Times New Roman"/>
      <family val="1"/>
    </font>
    <font>
      <i/>
      <sz val="16"/>
      <color rgb="FF000000"/>
      <name val="Times New Roman"/>
      <family val="1"/>
    </font>
    <font>
      <b/>
      <sz val="28"/>
      <color rgb="FF000000"/>
      <name val="Times New Roman"/>
      <family val="1"/>
    </font>
    <font>
      <b/>
      <i/>
      <sz val="28"/>
      <color rgb="FF000000"/>
      <name val="Times New Roman"/>
      <family val="1"/>
    </font>
    <font>
      <sz val="28"/>
      <color rgb="FF000000"/>
      <name val="Times New Roman"/>
      <family val="1"/>
    </font>
    <font>
      <i/>
      <sz val="28"/>
      <color rgb="FF000000"/>
      <name val="Times New Roman"/>
      <family val="1"/>
    </font>
    <font>
      <b/>
      <sz val="36"/>
      <color rgb="FF000000"/>
      <name val="Times New Roman"/>
      <family val="1"/>
    </font>
    <font>
      <b/>
      <sz val="22"/>
      <color rgb="FF000000"/>
      <name val="Times New Roman"/>
      <family val="1"/>
    </font>
    <font>
      <b/>
      <sz val="2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/>
      <top style="thin"/>
      <bottom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0" borderId="0">
      <alignment/>
      <protection/>
    </xf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0" fontId="58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71" fillId="32" borderId="0" applyNumberFormat="0" applyBorder="0" applyAlignment="0" applyProtection="0"/>
  </cellStyleXfs>
  <cellXfs count="175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10" xfId="0" applyBorder="1" applyAlignment="1">
      <alignment/>
    </xf>
    <xf numFmtId="49" fontId="2" fillId="0" borderId="0" xfId="0" applyNumberFormat="1" applyFont="1" applyAlignment="1">
      <alignment/>
    </xf>
    <xf numFmtId="49" fontId="4" fillId="0" borderId="11" xfId="0" applyNumberFormat="1" applyFont="1" applyBorder="1" applyAlignment="1">
      <alignment vertical="top" wrapText="1"/>
    </xf>
    <xf numFmtId="49" fontId="4" fillId="0" borderId="10" xfId="0" applyNumberFormat="1" applyFont="1" applyBorder="1" applyAlignment="1">
      <alignment horizontal="center" shrinkToFit="1"/>
    </xf>
    <xf numFmtId="49" fontId="5" fillId="0" borderId="11" xfId="0" applyNumberFormat="1" applyFont="1" applyBorder="1" applyAlignment="1">
      <alignment vertical="top" wrapText="1"/>
    </xf>
    <xf numFmtId="49" fontId="5" fillId="0" borderId="10" xfId="0" applyNumberFormat="1" applyFont="1" applyBorder="1" applyAlignment="1">
      <alignment horizontal="center" wrapText="1"/>
    </xf>
    <xf numFmtId="49" fontId="5" fillId="0" borderId="10" xfId="0" applyNumberFormat="1" applyFont="1" applyBorder="1" applyAlignment="1">
      <alignment horizontal="center" shrinkToFit="1"/>
    </xf>
    <xf numFmtId="49" fontId="5" fillId="33" borderId="11" xfId="0" applyNumberFormat="1" applyFont="1" applyFill="1" applyBorder="1" applyAlignment="1">
      <alignment vertical="top" wrapText="1"/>
    </xf>
    <xf numFmtId="49" fontId="5" fillId="33" borderId="10" xfId="0" applyNumberFormat="1" applyFont="1" applyFill="1" applyBorder="1" applyAlignment="1">
      <alignment horizontal="center" shrinkToFit="1"/>
    </xf>
    <xf numFmtId="49" fontId="4" fillId="33" borderId="11" xfId="0" applyNumberFormat="1" applyFont="1" applyFill="1" applyBorder="1" applyAlignment="1">
      <alignment vertical="top" wrapText="1"/>
    </xf>
    <xf numFmtId="49" fontId="4" fillId="33" borderId="10" xfId="0" applyNumberFormat="1" applyFont="1" applyFill="1" applyBorder="1" applyAlignment="1">
      <alignment horizontal="center" shrinkToFit="1"/>
    </xf>
    <xf numFmtId="49" fontId="4" fillId="0" borderId="10" xfId="0" applyNumberFormat="1" applyFont="1" applyBorder="1" applyAlignment="1">
      <alignment horizontal="center" vertical="top" shrinkToFit="1"/>
    </xf>
    <xf numFmtId="49" fontId="2" fillId="0" borderId="0" xfId="0" applyNumberFormat="1" applyFont="1" applyAlignment="1">
      <alignment vertical="top" wrapText="1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181" fontId="4" fillId="0" borderId="10" xfId="0" applyNumberFormat="1" applyFont="1" applyBorder="1" applyAlignment="1">
      <alignment horizontal="right" wrapText="1"/>
    </xf>
    <xf numFmtId="181" fontId="5" fillId="0" borderId="10" xfId="0" applyNumberFormat="1" applyFont="1" applyBorder="1" applyAlignment="1">
      <alignment horizontal="right" wrapText="1"/>
    </xf>
    <xf numFmtId="181" fontId="5" fillId="33" borderId="10" xfId="0" applyNumberFormat="1" applyFont="1" applyFill="1" applyBorder="1" applyAlignment="1">
      <alignment horizontal="right" wrapText="1"/>
    </xf>
    <xf numFmtId="181" fontId="4" fillId="33" borderId="10" xfId="0" applyNumberFormat="1" applyFont="1" applyFill="1" applyBorder="1" applyAlignment="1">
      <alignment horizontal="right" wrapText="1"/>
    </xf>
    <xf numFmtId="181" fontId="4" fillId="0" borderId="10" xfId="0" applyNumberFormat="1" applyFont="1" applyBorder="1" applyAlignment="1">
      <alignment horizontal="right" vertical="top" wrapText="1"/>
    </xf>
    <xf numFmtId="181" fontId="4" fillId="0" borderId="12" xfId="0" applyNumberFormat="1" applyFont="1" applyBorder="1" applyAlignment="1">
      <alignment horizontal="right" vertical="top" wrapText="1"/>
    </xf>
    <xf numFmtId="49" fontId="4" fillId="0" borderId="13" xfId="0" applyNumberFormat="1" applyFont="1" applyBorder="1" applyAlignment="1">
      <alignment vertical="top" wrapText="1"/>
    </xf>
    <xf numFmtId="49" fontId="4" fillId="0" borderId="14" xfId="0" applyNumberFormat="1" applyFont="1" applyBorder="1" applyAlignment="1">
      <alignment horizontal="center" shrinkToFit="1"/>
    </xf>
    <xf numFmtId="181" fontId="4" fillId="0" borderId="14" xfId="0" applyNumberFormat="1" applyFont="1" applyBorder="1" applyAlignment="1">
      <alignment horizontal="right" wrapText="1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0" fontId="8" fillId="0" borderId="0" xfId="0" applyFont="1" applyAlignment="1">
      <alignment/>
    </xf>
    <xf numFmtId="49" fontId="7" fillId="0" borderId="10" xfId="0" applyNumberFormat="1" applyFont="1" applyBorder="1" applyAlignment="1">
      <alignment horizontal="center" shrinkToFit="1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72" fillId="0" borderId="10" xfId="33" applyFont="1" applyBorder="1" applyAlignment="1">
      <alignment vertical="top" wrapText="1"/>
      <protection/>
    </xf>
    <xf numFmtId="0" fontId="73" fillId="0" borderId="10" xfId="33" applyFont="1" applyBorder="1" applyAlignment="1">
      <alignment horizontal="center" vertical="top"/>
      <protection/>
    </xf>
    <xf numFmtId="2" fontId="74" fillId="0" borderId="10" xfId="33" applyNumberFormat="1" applyFont="1" applyBorder="1" applyAlignment="1">
      <alignment vertical="top"/>
      <protection/>
    </xf>
    <xf numFmtId="2" fontId="72" fillId="0" borderId="10" xfId="33" applyNumberFormat="1" applyFont="1" applyBorder="1" applyAlignment="1">
      <alignment vertical="top"/>
      <protection/>
    </xf>
    <xf numFmtId="2" fontId="73" fillId="0" borderId="10" xfId="33" applyNumberFormat="1" applyFont="1" applyBorder="1" applyAlignment="1">
      <alignment vertical="top"/>
      <protection/>
    </xf>
    <xf numFmtId="2" fontId="75" fillId="0" borderId="10" xfId="33" applyNumberFormat="1" applyFont="1" applyBorder="1" applyAlignment="1">
      <alignment vertical="top"/>
      <protection/>
    </xf>
    <xf numFmtId="2" fontId="73" fillId="33" borderId="10" xfId="33" applyNumberFormat="1" applyFont="1" applyFill="1" applyBorder="1" applyAlignment="1">
      <alignment vertical="top"/>
      <protection/>
    </xf>
    <xf numFmtId="0" fontId="8" fillId="0" borderId="0" xfId="0" applyFont="1" applyAlignment="1">
      <alignment vertical="center"/>
    </xf>
    <xf numFmtId="0" fontId="11" fillId="0" borderId="10" xfId="0" applyFont="1" applyBorder="1" applyAlignment="1">
      <alignment/>
    </xf>
    <xf numFmtId="49" fontId="4" fillId="0" borderId="15" xfId="0" applyNumberFormat="1" applyFont="1" applyFill="1" applyBorder="1" applyAlignment="1">
      <alignment horizontal="left"/>
    </xf>
    <xf numFmtId="49" fontId="4" fillId="0" borderId="12" xfId="0" applyNumberFormat="1" applyFont="1" applyFill="1" applyBorder="1" applyAlignment="1">
      <alignment horizontal="left"/>
    </xf>
    <xf numFmtId="0" fontId="2" fillId="0" borderId="17" xfId="0" applyFont="1" applyBorder="1" applyAlignment="1">
      <alignment horizontal="right"/>
    </xf>
    <xf numFmtId="0" fontId="2" fillId="0" borderId="18" xfId="0" applyFont="1" applyBorder="1" applyAlignment="1">
      <alignment horizontal="right"/>
    </xf>
    <xf numFmtId="0" fontId="2" fillId="0" borderId="19" xfId="0" applyFont="1" applyBorder="1" applyAlignment="1">
      <alignment horizontal="right"/>
    </xf>
    <xf numFmtId="49" fontId="4" fillId="0" borderId="20" xfId="0" applyNumberFormat="1" applyFont="1" applyBorder="1" applyAlignment="1">
      <alignment horizontal="center" wrapText="1"/>
    </xf>
    <xf numFmtId="49" fontId="2" fillId="0" borderId="21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wrapText="1"/>
    </xf>
    <xf numFmtId="49" fontId="4" fillId="0" borderId="0" xfId="0" applyNumberFormat="1" applyFont="1" applyAlignment="1">
      <alignment horizontal="left" wrapText="1"/>
    </xf>
    <xf numFmtId="0" fontId="37" fillId="0" borderId="0" xfId="0" applyFont="1" applyAlignment="1">
      <alignment/>
    </xf>
    <xf numFmtId="0" fontId="76" fillId="0" borderId="10" xfId="33" applyFont="1" applyBorder="1" applyAlignment="1">
      <alignment vertical="top" wrapText="1"/>
      <protection/>
    </xf>
    <xf numFmtId="0" fontId="76" fillId="0" borderId="10" xfId="33" applyFont="1" applyBorder="1" applyAlignment="1">
      <alignment horizontal="center" vertical="top" wrapText="1"/>
      <protection/>
    </xf>
    <xf numFmtId="0" fontId="77" fillId="0" borderId="10" xfId="33" applyFont="1" applyBorder="1" applyAlignment="1">
      <alignment vertical="top" wrapText="1"/>
      <protection/>
    </xf>
    <xf numFmtId="0" fontId="78" fillId="0" borderId="10" xfId="33" applyFont="1" applyBorder="1" applyAlignment="1">
      <alignment horizontal="center" vertical="top"/>
      <protection/>
    </xf>
    <xf numFmtId="0" fontId="76" fillId="0" borderId="10" xfId="33" applyFont="1" applyBorder="1" applyAlignment="1">
      <alignment vertical="top"/>
      <protection/>
    </xf>
    <xf numFmtId="2" fontId="76" fillId="0" borderId="10" xfId="33" applyNumberFormat="1" applyFont="1" applyBorder="1" applyAlignment="1">
      <alignment vertical="top"/>
      <protection/>
    </xf>
    <xf numFmtId="0" fontId="77" fillId="0" borderId="10" xfId="33" applyFont="1" applyBorder="1" applyAlignment="1">
      <alignment vertical="top"/>
      <protection/>
    </xf>
    <xf numFmtId="2" fontId="77" fillId="0" borderId="10" xfId="33" applyNumberFormat="1" applyFont="1" applyBorder="1" applyAlignment="1">
      <alignment vertical="top"/>
      <protection/>
    </xf>
    <xf numFmtId="0" fontId="78" fillId="0" borderId="10" xfId="33" applyFont="1" applyBorder="1" applyAlignment="1">
      <alignment vertical="top"/>
      <protection/>
    </xf>
    <xf numFmtId="0" fontId="78" fillId="0" borderId="10" xfId="33" applyFont="1" applyBorder="1" applyAlignment="1">
      <alignment vertical="top" wrapText="1"/>
      <protection/>
    </xf>
    <xf numFmtId="2" fontId="78" fillId="0" borderId="10" xfId="33" applyNumberFormat="1" applyFont="1" applyBorder="1" applyAlignment="1">
      <alignment vertical="top"/>
      <protection/>
    </xf>
    <xf numFmtId="0" fontId="78" fillId="0" borderId="10" xfId="33" applyFont="1" applyBorder="1" applyAlignment="1">
      <alignment horizontal="left" vertical="top" wrapText="1"/>
      <protection/>
    </xf>
    <xf numFmtId="0" fontId="79" fillId="0" borderId="10" xfId="33" applyFont="1" applyBorder="1" applyAlignment="1">
      <alignment vertical="top"/>
      <protection/>
    </xf>
    <xf numFmtId="0" fontId="79" fillId="0" borderId="10" xfId="33" applyFont="1" applyBorder="1" applyAlignment="1">
      <alignment vertical="top" wrapText="1"/>
      <protection/>
    </xf>
    <xf numFmtId="2" fontId="79" fillId="0" borderId="10" xfId="33" applyNumberFormat="1" applyFont="1" applyBorder="1" applyAlignment="1">
      <alignment vertical="top"/>
      <protection/>
    </xf>
    <xf numFmtId="0" fontId="78" fillId="33" borderId="10" xfId="33" applyFont="1" applyFill="1" applyBorder="1" applyAlignment="1">
      <alignment vertical="top"/>
      <protection/>
    </xf>
    <xf numFmtId="0" fontId="78" fillId="33" borderId="10" xfId="33" applyFont="1" applyFill="1" applyBorder="1" applyAlignment="1">
      <alignment vertical="top" wrapText="1"/>
      <protection/>
    </xf>
    <xf numFmtId="2" fontId="78" fillId="33" borderId="10" xfId="33" applyNumberFormat="1" applyFont="1" applyFill="1" applyBorder="1" applyAlignment="1">
      <alignment vertical="top"/>
      <protection/>
    </xf>
    <xf numFmtId="0" fontId="43" fillId="0" borderId="10" xfId="0" applyFont="1" applyBorder="1" applyAlignment="1">
      <alignment vertical="top" wrapText="1"/>
    </xf>
    <xf numFmtId="0" fontId="43" fillId="33" borderId="10" xfId="0" applyFont="1" applyFill="1" applyBorder="1" applyAlignment="1">
      <alignment vertical="top" wrapText="1"/>
    </xf>
    <xf numFmtId="0" fontId="76" fillId="0" borderId="22" xfId="33" applyFont="1" applyBorder="1" applyAlignment="1">
      <alignment horizontal="center" wrapText="1"/>
      <protection/>
    </xf>
    <xf numFmtId="0" fontId="44" fillId="0" borderId="0" xfId="0" applyFont="1" applyAlignment="1">
      <alignment/>
    </xf>
    <xf numFmtId="0" fontId="80" fillId="0" borderId="10" xfId="33" applyFont="1" applyBorder="1" applyAlignment="1">
      <alignment vertical="top" wrapText="1"/>
      <protection/>
    </xf>
    <xf numFmtId="2" fontId="80" fillId="0" borderId="10" xfId="33" applyNumberFormat="1" applyFont="1" applyBorder="1" applyAlignment="1">
      <alignment vertical="top"/>
      <protection/>
    </xf>
    <xf numFmtId="0" fontId="81" fillId="0" borderId="0" xfId="33" applyFont="1" applyBorder="1" applyAlignment="1">
      <alignment horizontal="right"/>
      <protection/>
    </xf>
    <xf numFmtId="0" fontId="82" fillId="0" borderId="23" xfId="33" applyFont="1" applyBorder="1" applyAlignment="1">
      <alignment horizontal="center" vertical="center" wrapText="1"/>
      <protection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/>
    </xf>
    <xf numFmtId="49" fontId="36" fillId="0" borderId="0" xfId="0" applyNumberFormat="1" applyFont="1" applyBorder="1" applyAlignment="1">
      <alignment horizontal="right"/>
    </xf>
    <xf numFmtId="0" fontId="36" fillId="0" borderId="0" xfId="0" applyFont="1" applyBorder="1" applyAlignment="1">
      <alignment/>
    </xf>
    <xf numFmtId="0" fontId="46" fillId="0" borderId="20" xfId="0" applyFont="1" applyBorder="1" applyAlignment="1">
      <alignment horizontal="center" wrapText="1"/>
    </xf>
    <xf numFmtId="0" fontId="36" fillId="0" borderId="17" xfId="0" applyFont="1" applyBorder="1" applyAlignment="1">
      <alignment horizontal="right"/>
    </xf>
    <xf numFmtId="0" fontId="36" fillId="0" borderId="18" xfId="0" applyFont="1" applyBorder="1" applyAlignment="1">
      <alignment horizontal="right"/>
    </xf>
    <xf numFmtId="0" fontId="36" fillId="0" borderId="19" xfId="0" applyFont="1" applyBorder="1" applyAlignment="1">
      <alignment horizontal="right"/>
    </xf>
    <xf numFmtId="49" fontId="46" fillId="0" borderId="11" xfId="0" applyNumberFormat="1" applyFont="1" applyBorder="1" applyAlignment="1">
      <alignment horizontal="center" vertical="center" wrapText="1"/>
    </xf>
    <xf numFmtId="49" fontId="46" fillId="0" borderId="10" xfId="0" applyNumberFormat="1" applyFont="1" applyBorder="1" applyAlignment="1">
      <alignment horizontal="center" vertical="center" wrapText="1"/>
    </xf>
    <xf numFmtId="49" fontId="46" fillId="0" borderId="11" xfId="0" applyNumberFormat="1" applyFont="1" applyBorder="1" applyAlignment="1">
      <alignment vertical="top" wrapText="1"/>
    </xf>
    <xf numFmtId="49" fontId="46" fillId="0" borderId="10" xfId="0" applyNumberFormat="1" applyFont="1" applyBorder="1" applyAlignment="1">
      <alignment horizontal="center" shrinkToFit="1"/>
    </xf>
    <xf numFmtId="2" fontId="46" fillId="0" borderId="10" xfId="0" applyNumberFormat="1" applyFont="1" applyBorder="1" applyAlignment="1">
      <alignment horizontal="right" wrapText="1"/>
    </xf>
    <xf numFmtId="49" fontId="47" fillId="0" borderId="11" xfId="0" applyNumberFormat="1" applyFont="1" applyBorder="1" applyAlignment="1">
      <alignment vertical="top" wrapText="1"/>
    </xf>
    <xf numFmtId="49" fontId="47" fillId="0" borderId="10" xfId="0" applyNumberFormat="1" applyFont="1" applyBorder="1" applyAlignment="1">
      <alignment horizontal="center" wrapText="1"/>
    </xf>
    <xf numFmtId="49" fontId="47" fillId="0" borderId="10" xfId="0" applyNumberFormat="1" applyFont="1" applyBorder="1" applyAlignment="1">
      <alignment horizontal="center" shrinkToFit="1"/>
    </xf>
    <xf numFmtId="2" fontId="47" fillId="0" borderId="10" xfId="0" applyNumberFormat="1" applyFont="1" applyBorder="1" applyAlignment="1">
      <alignment horizontal="right" wrapText="1"/>
    </xf>
    <xf numFmtId="49" fontId="48" fillId="0" borderId="11" xfId="0" applyNumberFormat="1" applyFont="1" applyBorder="1" applyAlignment="1">
      <alignment vertical="top" wrapText="1"/>
    </xf>
    <xf numFmtId="49" fontId="48" fillId="0" borderId="10" xfId="0" applyNumberFormat="1" applyFont="1" applyBorder="1" applyAlignment="1">
      <alignment horizontal="center" wrapText="1"/>
    </xf>
    <xf numFmtId="49" fontId="48" fillId="0" borderId="10" xfId="0" applyNumberFormat="1" applyFont="1" applyBorder="1" applyAlignment="1">
      <alignment horizontal="center" shrinkToFit="1"/>
    </xf>
    <xf numFmtId="2" fontId="48" fillId="0" borderId="10" xfId="0" applyNumberFormat="1" applyFont="1" applyBorder="1" applyAlignment="1">
      <alignment horizontal="right" wrapText="1"/>
    </xf>
    <xf numFmtId="49" fontId="36" fillId="0" borderId="11" xfId="0" applyNumberFormat="1" applyFont="1" applyBorder="1" applyAlignment="1">
      <alignment vertical="top" wrapText="1"/>
    </xf>
    <xf numFmtId="49" fontId="36" fillId="0" borderId="10" xfId="0" applyNumberFormat="1" applyFont="1" applyBorder="1" applyAlignment="1">
      <alignment horizontal="center" shrinkToFit="1"/>
    </xf>
    <xf numFmtId="2" fontId="36" fillId="0" borderId="10" xfId="0" applyNumberFormat="1" applyFont="1" applyBorder="1" applyAlignment="1">
      <alignment horizontal="right" wrapText="1"/>
    </xf>
    <xf numFmtId="49" fontId="36" fillId="0" borderId="11" xfId="0" applyNumberFormat="1" applyFont="1" applyBorder="1" applyAlignment="1">
      <alignment wrapText="1"/>
    </xf>
    <xf numFmtId="49" fontId="46" fillId="0" borderId="11" xfId="0" applyNumberFormat="1" applyFont="1" applyBorder="1" applyAlignment="1">
      <alignment wrapText="1"/>
    </xf>
    <xf numFmtId="2" fontId="36" fillId="0" borderId="10" xfId="0" applyNumberFormat="1" applyFont="1" applyBorder="1" applyAlignment="1">
      <alignment wrapText="1"/>
    </xf>
    <xf numFmtId="49" fontId="36" fillId="0" borderId="10" xfId="0" applyNumberFormat="1" applyFont="1" applyBorder="1" applyAlignment="1">
      <alignment horizontal="center"/>
    </xf>
    <xf numFmtId="49" fontId="36" fillId="0" borderId="10" xfId="0" applyNumberFormat="1" applyFont="1" applyFill="1" applyBorder="1" applyAlignment="1">
      <alignment horizontal="center"/>
    </xf>
    <xf numFmtId="2" fontId="47" fillId="0" borderId="24" xfId="0" applyNumberFormat="1" applyFont="1" applyBorder="1" applyAlignment="1">
      <alignment horizontal="right" wrapText="1"/>
    </xf>
    <xf numFmtId="49" fontId="36" fillId="0" borderId="24" xfId="0" applyNumberFormat="1" applyFont="1" applyBorder="1" applyAlignment="1">
      <alignment horizontal="center" shrinkToFit="1"/>
    </xf>
    <xf numFmtId="2" fontId="36" fillId="0" borderId="24" xfId="0" applyNumberFormat="1" applyFont="1" applyBorder="1" applyAlignment="1">
      <alignment horizontal="right" wrapText="1"/>
    </xf>
    <xf numFmtId="49" fontId="47" fillId="0" borderId="24" xfId="0" applyNumberFormat="1" applyFont="1" applyBorder="1" applyAlignment="1">
      <alignment horizontal="center" shrinkToFit="1"/>
    </xf>
    <xf numFmtId="49" fontId="47" fillId="0" borderId="11" xfId="0" applyNumberFormat="1" applyFont="1" applyBorder="1" applyAlignment="1">
      <alignment wrapText="1"/>
    </xf>
    <xf numFmtId="49" fontId="36" fillId="0" borderId="25" xfId="0" applyNumberFormat="1" applyFont="1" applyBorder="1" applyAlignment="1">
      <alignment vertical="top" wrapText="1"/>
    </xf>
    <xf numFmtId="49" fontId="36" fillId="0" borderId="26" xfId="0" applyNumberFormat="1" applyFont="1" applyBorder="1" applyAlignment="1">
      <alignment horizontal="center" shrinkToFit="1"/>
    </xf>
    <xf numFmtId="49" fontId="36" fillId="0" borderId="27" xfId="0" applyNumberFormat="1" applyFont="1" applyBorder="1" applyAlignment="1">
      <alignment horizontal="center" shrinkToFit="1"/>
    </xf>
    <xf numFmtId="49" fontId="46" fillId="0" borderId="11" xfId="0" applyNumberFormat="1" applyFont="1" applyFill="1" applyBorder="1" applyAlignment="1">
      <alignment horizontal="right"/>
    </xf>
    <xf numFmtId="49" fontId="46" fillId="0" borderId="10" xfId="0" applyNumberFormat="1" applyFont="1" applyFill="1" applyBorder="1" applyAlignment="1">
      <alignment horizontal="right"/>
    </xf>
    <xf numFmtId="2" fontId="46" fillId="0" borderId="10" xfId="0" applyNumberFormat="1" applyFont="1" applyBorder="1" applyAlignment="1">
      <alignment horizontal="right" vertical="top" wrapText="1"/>
    </xf>
    <xf numFmtId="49" fontId="36" fillId="0" borderId="0" xfId="0" applyNumberFormat="1" applyFont="1" applyBorder="1" applyAlignment="1">
      <alignment wrapText="1"/>
    </xf>
    <xf numFmtId="49" fontId="36" fillId="0" borderId="0" xfId="0" applyNumberFormat="1" applyFont="1" applyBorder="1" applyAlignment="1">
      <alignment horizontal="center" wrapText="1"/>
    </xf>
    <xf numFmtId="0" fontId="37" fillId="0" borderId="0" xfId="0" applyFont="1" applyBorder="1" applyAlignment="1">
      <alignment/>
    </xf>
    <xf numFmtId="0" fontId="37" fillId="0" borderId="10" xfId="0" applyFont="1" applyBorder="1" applyAlignment="1">
      <alignment/>
    </xf>
    <xf numFmtId="49" fontId="49" fillId="0" borderId="0" xfId="0" applyNumberFormat="1" applyFont="1" applyBorder="1" applyAlignment="1">
      <alignment horizontal="right"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49" fillId="0" borderId="0" xfId="0" applyFont="1" applyAlignment="1">
      <alignment horizontal="center" wrapText="1"/>
    </xf>
    <xf numFmtId="0" fontId="49" fillId="0" borderId="20" xfId="0" applyFont="1" applyBorder="1" applyAlignment="1">
      <alignment horizontal="right"/>
    </xf>
    <xf numFmtId="49" fontId="49" fillId="0" borderId="28" xfId="0" applyNumberFormat="1" applyFont="1" applyBorder="1" applyAlignment="1">
      <alignment vertical="center" wrapText="1"/>
    </xf>
    <xf numFmtId="49" fontId="49" fillId="0" borderId="29" xfId="0" applyNumberFormat="1" applyFont="1" applyBorder="1" applyAlignment="1">
      <alignment vertical="center" wrapText="1"/>
    </xf>
    <xf numFmtId="49" fontId="49" fillId="0" borderId="29" xfId="0" applyNumberFormat="1" applyFont="1" applyBorder="1" applyAlignment="1">
      <alignment horizontal="center" vertical="center" wrapText="1"/>
    </xf>
    <xf numFmtId="49" fontId="49" fillId="0" borderId="30" xfId="0" applyNumberFormat="1" applyFont="1" applyBorder="1" applyAlignment="1">
      <alignment horizontal="center" vertical="center" wrapText="1"/>
    </xf>
    <xf numFmtId="49" fontId="49" fillId="0" borderId="13" xfId="0" applyNumberFormat="1" applyFont="1" applyBorder="1" applyAlignment="1">
      <alignment horizontal="left" vertical="top" wrapText="1"/>
    </xf>
    <xf numFmtId="49" fontId="49" fillId="0" borderId="14" xfId="0" applyNumberFormat="1" applyFont="1" applyBorder="1" applyAlignment="1">
      <alignment horizontal="center" wrapText="1"/>
    </xf>
    <xf numFmtId="49" fontId="49" fillId="0" borderId="14" xfId="0" applyNumberFormat="1" applyFont="1" applyBorder="1" applyAlignment="1">
      <alignment horizontal="center" vertical="center" wrapText="1"/>
    </xf>
    <xf numFmtId="0" fontId="50" fillId="0" borderId="14" xfId="0" applyFont="1" applyBorder="1" applyAlignment="1">
      <alignment/>
    </xf>
    <xf numFmtId="0" fontId="50" fillId="0" borderId="31" xfId="0" applyFont="1" applyBorder="1" applyAlignment="1">
      <alignment/>
    </xf>
    <xf numFmtId="49" fontId="49" fillId="0" borderId="11" xfId="0" applyNumberFormat="1" applyFont="1" applyBorder="1" applyAlignment="1">
      <alignment vertical="top" wrapText="1"/>
    </xf>
    <xf numFmtId="49" fontId="49" fillId="0" borderId="10" xfId="0" applyNumberFormat="1" applyFont="1" applyBorder="1" applyAlignment="1">
      <alignment horizontal="center" wrapText="1"/>
    </xf>
    <xf numFmtId="49" fontId="49" fillId="0" borderId="10" xfId="0" applyNumberFormat="1" applyFont="1" applyBorder="1" applyAlignment="1">
      <alignment horizontal="center" shrinkToFit="1"/>
    </xf>
    <xf numFmtId="2" fontId="49" fillId="0" borderId="10" xfId="0" applyNumberFormat="1" applyFont="1" applyBorder="1" applyAlignment="1">
      <alignment horizontal="right" wrapText="1"/>
    </xf>
    <xf numFmtId="2" fontId="49" fillId="0" borderId="32" xfId="0" applyNumberFormat="1" applyFont="1" applyBorder="1" applyAlignment="1">
      <alignment horizontal="right" wrapText="1"/>
    </xf>
    <xf numFmtId="49" fontId="51" fillId="0" borderId="11" xfId="0" applyNumberFormat="1" applyFont="1" applyBorder="1" applyAlignment="1">
      <alignment vertical="top" wrapText="1"/>
    </xf>
    <xf numFmtId="49" fontId="51" fillId="0" borderId="10" xfId="0" applyNumberFormat="1" applyFont="1" applyBorder="1" applyAlignment="1">
      <alignment horizontal="center" wrapText="1"/>
    </xf>
    <xf numFmtId="49" fontId="51" fillId="0" borderId="10" xfId="0" applyNumberFormat="1" applyFont="1" applyBorder="1" applyAlignment="1">
      <alignment horizontal="center" shrinkToFit="1"/>
    </xf>
    <xf numFmtId="2" fontId="51" fillId="0" borderId="10" xfId="0" applyNumberFormat="1" applyFont="1" applyBorder="1" applyAlignment="1">
      <alignment horizontal="right" wrapText="1"/>
    </xf>
    <xf numFmtId="2" fontId="51" fillId="0" borderId="32" xfId="0" applyNumberFormat="1" applyFont="1" applyBorder="1" applyAlignment="1">
      <alignment horizontal="right" wrapText="1"/>
    </xf>
    <xf numFmtId="49" fontId="49" fillId="33" borderId="10" xfId="0" applyNumberFormat="1" applyFont="1" applyFill="1" applyBorder="1" applyAlignment="1">
      <alignment horizontal="center" shrinkToFit="1"/>
    </xf>
    <xf numFmtId="2" fontId="49" fillId="33" borderId="10" xfId="0" applyNumberFormat="1" applyFont="1" applyFill="1" applyBorder="1" applyAlignment="1">
      <alignment horizontal="right" wrapText="1"/>
    </xf>
    <xf numFmtId="2" fontId="49" fillId="33" borderId="32" xfId="0" applyNumberFormat="1" applyFont="1" applyFill="1" applyBorder="1" applyAlignment="1">
      <alignment horizontal="right" wrapText="1"/>
    </xf>
    <xf numFmtId="2" fontId="51" fillId="0" borderId="10" xfId="0" applyNumberFormat="1" applyFont="1" applyFill="1" applyBorder="1" applyAlignment="1">
      <alignment horizontal="right" wrapText="1"/>
    </xf>
    <xf numFmtId="2" fontId="51" fillId="0" borderId="32" xfId="0" applyNumberFormat="1" applyFont="1" applyFill="1" applyBorder="1" applyAlignment="1">
      <alignment horizontal="right" wrapText="1"/>
    </xf>
    <xf numFmtId="49" fontId="49" fillId="0" borderId="10" xfId="0" applyNumberFormat="1" applyFont="1" applyBorder="1" applyAlignment="1">
      <alignment horizontal="center"/>
    </xf>
    <xf numFmtId="2" fontId="49" fillId="0" borderId="10" xfId="0" applyNumberFormat="1" applyFont="1" applyFill="1" applyBorder="1" applyAlignment="1">
      <alignment horizontal="right" wrapText="1"/>
    </xf>
    <xf numFmtId="2" fontId="49" fillId="0" borderId="32" xfId="0" applyNumberFormat="1" applyFont="1" applyFill="1" applyBorder="1" applyAlignment="1">
      <alignment horizontal="right" wrapText="1"/>
    </xf>
    <xf numFmtId="49" fontId="49" fillId="0" borderId="11" xfId="0" applyNumberFormat="1" applyFont="1" applyBorder="1" applyAlignment="1">
      <alignment wrapText="1"/>
    </xf>
    <xf numFmtId="2" fontId="51" fillId="0" borderId="26" xfId="0" applyNumberFormat="1" applyFont="1" applyBorder="1" applyAlignment="1">
      <alignment horizontal="right" wrapText="1"/>
    </xf>
    <xf numFmtId="2" fontId="49" fillId="0" borderId="19" xfId="0" applyNumberFormat="1" applyFont="1" applyBorder="1" applyAlignment="1">
      <alignment horizontal="right" wrapText="1"/>
    </xf>
    <xf numFmtId="2" fontId="49" fillId="0" borderId="33" xfId="0" applyNumberFormat="1" applyFont="1" applyBorder="1" applyAlignment="1">
      <alignment horizontal="right" wrapText="1"/>
    </xf>
    <xf numFmtId="49" fontId="49" fillId="0" borderId="24" xfId="0" applyNumberFormat="1" applyFont="1" applyBorder="1" applyAlignment="1">
      <alignment horizontal="center" shrinkToFit="1"/>
    </xf>
    <xf numFmtId="49" fontId="49" fillId="0" borderId="34" xfId="0" applyNumberFormat="1" applyFont="1" applyBorder="1" applyAlignment="1">
      <alignment horizontal="center" wrapText="1"/>
    </xf>
    <xf numFmtId="49" fontId="51" fillId="0" borderId="24" xfId="0" applyNumberFormat="1" applyFont="1" applyBorder="1" applyAlignment="1">
      <alignment horizontal="center" shrinkToFit="1"/>
    </xf>
    <xf numFmtId="49" fontId="51" fillId="0" borderId="11" xfId="0" applyNumberFormat="1" applyFont="1" applyBorder="1" applyAlignment="1">
      <alignment wrapText="1"/>
    </xf>
    <xf numFmtId="49" fontId="49" fillId="0" borderId="25" xfId="0" applyNumberFormat="1" applyFont="1" applyBorder="1" applyAlignment="1">
      <alignment vertical="top" wrapText="1"/>
    </xf>
    <xf numFmtId="49" fontId="49" fillId="0" borderId="26" xfId="0" applyNumberFormat="1" applyFont="1" applyBorder="1" applyAlignment="1">
      <alignment horizontal="center" shrinkToFit="1"/>
    </xf>
    <xf numFmtId="49" fontId="49" fillId="0" borderId="27" xfId="0" applyNumberFormat="1" applyFont="1" applyBorder="1" applyAlignment="1">
      <alignment horizontal="center" shrinkToFit="1"/>
    </xf>
    <xf numFmtId="49" fontId="49" fillId="0" borderId="15" xfId="0" applyNumberFormat="1" applyFont="1" applyFill="1" applyBorder="1" applyAlignment="1">
      <alignment horizontal="right"/>
    </xf>
    <xf numFmtId="49" fontId="49" fillId="0" borderId="12" xfId="0" applyNumberFormat="1" applyFont="1" applyFill="1" applyBorder="1" applyAlignment="1">
      <alignment horizontal="right"/>
    </xf>
    <xf numFmtId="2" fontId="49" fillId="0" borderId="12" xfId="0" applyNumberFormat="1" applyFont="1" applyBorder="1" applyAlignment="1">
      <alignment horizontal="right" vertical="top" wrapText="1"/>
    </xf>
    <xf numFmtId="49" fontId="49" fillId="0" borderId="0" xfId="0" applyNumberFormat="1" applyFont="1" applyAlignment="1">
      <alignment/>
    </xf>
    <xf numFmtId="49" fontId="49" fillId="0" borderId="0" xfId="0" applyNumberFormat="1" applyFont="1" applyAlignment="1">
      <alignment vertical="top" wrapText="1"/>
    </xf>
    <xf numFmtId="49" fontId="49" fillId="0" borderId="0" xfId="0" applyNumberFormat="1" applyFont="1" applyBorder="1" applyAlignment="1">
      <alignment wrapText="1"/>
    </xf>
    <xf numFmtId="49" fontId="49" fillId="0" borderId="0" xfId="0" applyNumberFormat="1" applyFont="1" applyBorder="1" applyAlignment="1">
      <alignment horizont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TableStyleLigh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0"/>
  <sheetViews>
    <sheetView zoomScalePageLayoutView="0" workbookViewId="0" topLeftCell="A5">
      <selection activeCell="A12" sqref="A12"/>
    </sheetView>
  </sheetViews>
  <sheetFormatPr defaultColWidth="9.00390625" defaultRowHeight="12.75"/>
  <cols>
    <col min="1" max="1" width="60.375" style="0" customWidth="1"/>
    <col min="2" max="2" width="15.625" style="0" customWidth="1"/>
    <col min="3" max="3" width="24.00390625" style="0" customWidth="1"/>
    <col min="4" max="4" width="25.875" style="0" customWidth="1"/>
    <col min="5" max="5" width="25.50390625" style="0" customWidth="1"/>
  </cols>
  <sheetData>
    <row r="1" spans="1:5" ht="17.25">
      <c r="A1" s="81" t="s">
        <v>182</v>
      </c>
      <c r="B1" s="81"/>
      <c r="C1" s="81"/>
      <c r="D1" s="81"/>
      <c r="E1" s="81"/>
    </row>
    <row r="2" spans="1:5" ht="24.75" customHeight="1">
      <c r="A2" s="81" t="s">
        <v>53</v>
      </c>
      <c r="B2" s="81"/>
      <c r="C2" s="81"/>
      <c r="D2" s="81"/>
      <c r="E2" s="81"/>
    </row>
    <row r="3" spans="1:5" ht="17.25">
      <c r="A3" s="81" t="s">
        <v>0</v>
      </c>
      <c r="B3" s="81"/>
      <c r="C3" s="81"/>
      <c r="D3" s="81"/>
      <c r="E3" s="81"/>
    </row>
    <row r="4" spans="1:5" ht="17.25">
      <c r="A4" s="81" t="s">
        <v>48</v>
      </c>
      <c r="B4" s="81"/>
      <c r="C4" s="81"/>
      <c r="D4" s="81"/>
      <c r="E4" s="81"/>
    </row>
    <row r="5" spans="1:5" ht="17.25">
      <c r="A5" s="81" t="s">
        <v>328</v>
      </c>
      <c r="B5" s="81"/>
      <c r="C5" s="81"/>
      <c r="D5" s="81"/>
      <c r="E5" s="81"/>
    </row>
    <row r="6" spans="1:5" ht="17.25">
      <c r="A6" s="82"/>
      <c r="B6" s="82"/>
      <c r="C6" s="82"/>
      <c r="D6" s="17"/>
      <c r="E6" s="17"/>
    </row>
    <row r="7" spans="1:5" ht="60" customHeight="1" thickBot="1">
      <c r="A7" s="48" t="s">
        <v>204</v>
      </c>
      <c r="B7" s="48"/>
      <c r="C7" s="48"/>
      <c r="D7" s="48"/>
      <c r="E7" s="48"/>
    </row>
    <row r="8" spans="1:5" ht="18">
      <c r="A8" s="45" t="s">
        <v>41</v>
      </c>
      <c r="B8" s="46"/>
      <c r="C8" s="46"/>
      <c r="D8" s="46"/>
      <c r="E8" s="47"/>
    </row>
    <row r="9" spans="1:5" ht="36" thickBot="1">
      <c r="A9" s="27" t="s">
        <v>1</v>
      </c>
      <c r="B9" s="28" t="s">
        <v>2</v>
      </c>
      <c r="C9" s="28" t="s">
        <v>187</v>
      </c>
      <c r="D9" s="29" t="s">
        <v>188</v>
      </c>
      <c r="E9" s="29" t="s">
        <v>203</v>
      </c>
    </row>
    <row r="10" spans="1:5" ht="17.25" customHeight="1">
      <c r="A10" s="24" t="s">
        <v>3</v>
      </c>
      <c r="B10" s="25" t="s">
        <v>4</v>
      </c>
      <c r="C10" s="26">
        <f>C11+C12+C13+C14+C15</f>
        <v>5436.740000000001</v>
      </c>
      <c r="D10" s="26">
        <f>D11+D12+D13+D14+D15</f>
        <v>5615.070000000001</v>
      </c>
      <c r="E10" s="26">
        <f>E11+E12+E13+E14+E15</f>
        <v>5828.13</v>
      </c>
    </row>
    <row r="11" spans="1:5" ht="36">
      <c r="A11" s="6" t="s">
        <v>5</v>
      </c>
      <c r="B11" s="7" t="s">
        <v>6</v>
      </c>
      <c r="C11" s="19">
        <v>901.41</v>
      </c>
      <c r="D11" s="19">
        <v>935.66</v>
      </c>
      <c r="E11" s="19">
        <v>972.92</v>
      </c>
    </row>
    <row r="12" spans="1:5" ht="72">
      <c r="A12" s="6" t="s">
        <v>7</v>
      </c>
      <c r="B12" s="8" t="s">
        <v>8</v>
      </c>
      <c r="C12" s="19">
        <v>4294.81</v>
      </c>
      <c r="D12" s="19">
        <v>4442.43</v>
      </c>
      <c r="E12" s="19">
        <v>4603.73</v>
      </c>
    </row>
    <row r="13" spans="1:5" ht="54" customHeight="1">
      <c r="A13" s="6" t="s">
        <v>46</v>
      </c>
      <c r="B13" s="8" t="s">
        <v>47</v>
      </c>
      <c r="C13" s="19">
        <v>36.42</v>
      </c>
      <c r="D13" s="19">
        <v>36.38</v>
      </c>
      <c r="E13" s="19">
        <v>50.88</v>
      </c>
    </row>
    <row r="14" spans="1:5" s="1" customFormat="1" ht="18">
      <c r="A14" s="9" t="s">
        <v>45</v>
      </c>
      <c r="B14" s="10" t="s">
        <v>44</v>
      </c>
      <c r="C14" s="20">
        <v>25</v>
      </c>
      <c r="D14" s="20">
        <v>30</v>
      </c>
      <c r="E14" s="20">
        <v>30</v>
      </c>
    </row>
    <row r="15" spans="1:5" ht="18">
      <c r="A15" s="6" t="s">
        <v>9</v>
      </c>
      <c r="B15" s="8" t="s">
        <v>36</v>
      </c>
      <c r="C15" s="19">
        <v>179.1</v>
      </c>
      <c r="D15" s="19">
        <v>170.6</v>
      </c>
      <c r="E15" s="19">
        <v>170.6</v>
      </c>
    </row>
    <row r="16" spans="1:5" ht="17.25">
      <c r="A16" s="4" t="s">
        <v>10</v>
      </c>
      <c r="B16" s="5" t="s">
        <v>11</v>
      </c>
      <c r="C16" s="18">
        <f>SUM(C17)</f>
        <v>202.5</v>
      </c>
      <c r="D16" s="18">
        <f>SUM(D17)</f>
        <v>206.6</v>
      </c>
      <c r="E16" s="18">
        <f>SUM(E17)</f>
        <v>221</v>
      </c>
    </row>
    <row r="17" spans="1:5" ht="21.75" customHeight="1">
      <c r="A17" s="6" t="s">
        <v>12</v>
      </c>
      <c r="B17" s="8" t="s">
        <v>13</v>
      </c>
      <c r="C17" s="19">
        <v>202.5</v>
      </c>
      <c r="D17" s="19">
        <v>206.6</v>
      </c>
      <c r="E17" s="19">
        <v>221</v>
      </c>
    </row>
    <row r="18" spans="1:5" s="1" customFormat="1" ht="47.25" customHeight="1">
      <c r="A18" s="11" t="s">
        <v>14</v>
      </c>
      <c r="B18" s="12" t="s">
        <v>15</v>
      </c>
      <c r="C18" s="21">
        <f>SUM(C19)</f>
        <v>36</v>
      </c>
      <c r="D18" s="21">
        <f>SUM(D19)</f>
        <v>34</v>
      </c>
      <c r="E18" s="21">
        <f>SUM(E19)</f>
        <v>20</v>
      </c>
    </row>
    <row r="19" spans="1:5" s="1" customFormat="1" ht="63.75" customHeight="1">
      <c r="A19" s="9" t="s">
        <v>55</v>
      </c>
      <c r="B19" s="10" t="s">
        <v>16</v>
      </c>
      <c r="C19" s="20">
        <v>36</v>
      </c>
      <c r="D19" s="20">
        <v>34</v>
      </c>
      <c r="E19" s="20">
        <v>20</v>
      </c>
    </row>
    <row r="20" spans="1:5" ht="17.25">
      <c r="A20" s="4" t="s">
        <v>18</v>
      </c>
      <c r="B20" s="5" t="s">
        <v>17</v>
      </c>
      <c r="C20" s="18">
        <f>SUM(C21+C22)</f>
        <v>2152.03</v>
      </c>
      <c r="D20" s="18">
        <f>SUM(D21+D22)</f>
        <v>1120</v>
      </c>
      <c r="E20" s="18">
        <f>SUM(E21+E22)</f>
        <v>1120</v>
      </c>
    </row>
    <row r="21" spans="1:5" ht="18">
      <c r="A21" s="6" t="s">
        <v>43</v>
      </c>
      <c r="B21" s="8" t="s">
        <v>42</v>
      </c>
      <c r="C21" s="19">
        <v>2122.03</v>
      </c>
      <c r="D21" s="19">
        <v>1120</v>
      </c>
      <c r="E21" s="19">
        <v>1120</v>
      </c>
    </row>
    <row r="22" spans="1:5" ht="18" customHeight="1">
      <c r="A22" s="6" t="s">
        <v>19</v>
      </c>
      <c r="B22" s="8" t="s">
        <v>20</v>
      </c>
      <c r="C22" s="19">
        <v>30</v>
      </c>
      <c r="D22" s="19">
        <v>0</v>
      </c>
      <c r="E22" s="19">
        <v>0</v>
      </c>
    </row>
    <row r="23" spans="1:5" ht="26.25" customHeight="1">
      <c r="A23" s="4" t="s">
        <v>21</v>
      </c>
      <c r="B23" s="5" t="s">
        <v>22</v>
      </c>
      <c r="C23" s="18">
        <f>C25+C26</f>
        <v>8587.06</v>
      </c>
      <c r="D23" s="18">
        <f>D25+D26</f>
        <v>1857.91</v>
      </c>
      <c r="E23" s="18">
        <f>E25+E26</f>
        <v>1360</v>
      </c>
    </row>
    <row r="24" spans="1:5" ht="13.5" customHeight="1" hidden="1">
      <c r="A24" s="6" t="s">
        <v>39</v>
      </c>
      <c r="B24" s="8" t="s">
        <v>40</v>
      </c>
      <c r="C24" s="19"/>
      <c r="D24" s="19"/>
      <c r="E24" s="19"/>
    </row>
    <row r="25" spans="1:5" ht="18">
      <c r="A25" s="6" t="s">
        <v>23</v>
      </c>
      <c r="B25" s="8" t="s">
        <v>24</v>
      </c>
      <c r="C25" s="19">
        <v>2047.93</v>
      </c>
      <c r="D25" s="19">
        <v>1652.67</v>
      </c>
      <c r="E25" s="19">
        <v>1353.32</v>
      </c>
    </row>
    <row r="26" spans="1:5" ht="18">
      <c r="A26" s="6" t="s">
        <v>25</v>
      </c>
      <c r="B26" s="8" t="s">
        <v>26</v>
      </c>
      <c r="C26" s="19">
        <v>6539.13</v>
      </c>
      <c r="D26" s="19">
        <v>205.24</v>
      </c>
      <c r="E26" s="19">
        <v>6.68</v>
      </c>
    </row>
    <row r="27" spans="1:5" ht="17.25">
      <c r="A27" s="4" t="s">
        <v>52</v>
      </c>
      <c r="B27" s="5" t="s">
        <v>27</v>
      </c>
      <c r="C27" s="18">
        <f>SUM(C28)</f>
        <v>434.61</v>
      </c>
      <c r="D27" s="18">
        <f>SUM(D28)</f>
        <v>372.74</v>
      </c>
      <c r="E27" s="18">
        <f>SUM(E28)</f>
        <v>152.52</v>
      </c>
    </row>
    <row r="28" spans="1:5" ht="18">
      <c r="A28" s="6" t="s">
        <v>32</v>
      </c>
      <c r="B28" s="8" t="s">
        <v>28</v>
      </c>
      <c r="C28" s="19">
        <v>434.61</v>
      </c>
      <c r="D28" s="19">
        <v>372.74</v>
      </c>
      <c r="E28" s="19">
        <v>152.52</v>
      </c>
    </row>
    <row r="29" spans="1:5" ht="17.25">
      <c r="A29" s="4" t="s">
        <v>35</v>
      </c>
      <c r="B29" s="5" t="s">
        <v>29</v>
      </c>
      <c r="C29" s="18">
        <f>SUM(C31+C32)+C30</f>
        <v>2582.51</v>
      </c>
      <c r="D29" s="18">
        <f>SUM(D31+D32)+D30</f>
        <v>238.82</v>
      </c>
      <c r="E29" s="18">
        <f>SUM(E31+E32)+E30</f>
        <v>238.82</v>
      </c>
    </row>
    <row r="30" spans="1:5" ht="18">
      <c r="A30" s="6" t="s">
        <v>34</v>
      </c>
      <c r="B30" s="8" t="s">
        <v>30</v>
      </c>
      <c r="C30" s="19">
        <v>238.82</v>
      </c>
      <c r="D30" s="19">
        <v>238.82</v>
      </c>
      <c r="E30" s="19">
        <v>238.82</v>
      </c>
    </row>
    <row r="31" spans="1:5" ht="18">
      <c r="A31" s="6" t="s">
        <v>337</v>
      </c>
      <c r="B31" s="8" t="s">
        <v>31</v>
      </c>
      <c r="C31" s="19">
        <v>5</v>
      </c>
      <c r="D31" s="19">
        <v>0</v>
      </c>
      <c r="E31" s="19">
        <v>0</v>
      </c>
    </row>
    <row r="32" spans="1:5" ht="18" customHeight="1">
      <c r="A32" s="6" t="s">
        <v>221</v>
      </c>
      <c r="B32" s="8" t="s">
        <v>206</v>
      </c>
      <c r="C32" s="19">
        <v>2338.69</v>
      </c>
      <c r="D32" s="19">
        <v>0</v>
      </c>
      <c r="E32" s="19">
        <v>0</v>
      </c>
    </row>
    <row r="33" spans="1:5" ht="23.25" customHeight="1">
      <c r="A33" s="4" t="s">
        <v>57</v>
      </c>
      <c r="B33" s="5" t="s">
        <v>56</v>
      </c>
      <c r="C33" s="18">
        <f>C34</f>
        <v>30</v>
      </c>
      <c r="D33" s="18">
        <f>D34</f>
        <v>30</v>
      </c>
      <c r="E33" s="18">
        <f>SUM(E35+E36)+E34</f>
        <v>31.56</v>
      </c>
    </row>
    <row r="34" spans="1:5" ht="24.75" customHeight="1">
      <c r="A34" s="6" t="s">
        <v>50</v>
      </c>
      <c r="B34" s="8" t="s">
        <v>49</v>
      </c>
      <c r="C34" s="19">
        <v>30</v>
      </c>
      <c r="D34" s="19">
        <v>30</v>
      </c>
      <c r="E34" s="19">
        <v>30</v>
      </c>
    </row>
    <row r="35" spans="1:5" ht="36.75" customHeight="1">
      <c r="A35" s="4" t="s">
        <v>192</v>
      </c>
      <c r="B35" s="5" t="s">
        <v>190</v>
      </c>
      <c r="C35" s="18">
        <f>SUM(C36)</f>
        <v>0.95</v>
      </c>
      <c r="D35" s="18">
        <f>SUM(D36)</f>
        <v>0.89</v>
      </c>
      <c r="E35" s="18">
        <f>SUM(E36)</f>
        <v>0.78</v>
      </c>
    </row>
    <row r="36" spans="1:5" ht="40.5" customHeight="1">
      <c r="A36" s="6" t="s">
        <v>198</v>
      </c>
      <c r="B36" s="8" t="s">
        <v>191</v>
      </c>
      <c r="C36" s="19">
        <v>0.95</v>
      </c>
      <c r="D36" s="19">
        <v>0.89</v>
      </c>
      <c r="E36" s="19">
        <v>0.78</v>
      </c>
    </row>
    <row r="37" spans="1:5" ht="17.25">
      <c r="A37" s="4"/>
      <c r="B37" s="13"/>
      <c r="C37" s="22"/>
      <c r="D37" s="22"/>
      <c r="E37" s="22"/>
    </row>
    <row r="38" spans="1:5" ht="18" thickBot="1">
      <c r="A38" s="43" t="s">
        <v>33</v>
      </c>
      <c r="B38" s="44"/>
      <c r="C38" s="23">
        <f>C33+C29+C27+C23+C20+C18+C16+C10+C35</f>
        <v>19462.4</v>
      </c>
      <c r="D38" s="23">
        <f>D33+D29+D27+D23+D20+D18+D16+D10+D35</f>
        <v>9476.03</v>
      </c>
      <c r="E38" s="23">
        <f>E33+E29+E27+E23+E20+E18+E16+E10+E35</f>
        <v>8972.810000000001</v>
      </c>
    </row>
    <row r="39" spans="1:3" ht="18">
      <c r="A39" s="3"/>
      <c r="B39" s="3"/>
      <c r="C39" s="14"/>
    </row>
    <row r="40" spans="1:5" ht="17.25">
      <c r="A40" s="52" t="s">
        <v>51</v>
      </c>
      <c r="B40" s="52"/>
      <c r="C40" s="53" t="s">
        <v>54</v>
      </c>
      <c r="D40" s="17"/>
      <c r="E40" s="17"/>
    </row>
  </sheetData>
  <sheetProtection/>
  <mergeCells count="8">
    <mergeCell ref="A3:E3"/>
    <mergeCell ref="A2:E2"/>
    <mergeCell ref="A1:E1"/>
    <mergeCell ref="A38:B38"/>
    <mergeCell ref="A8:E8"/>
    <mergeCell ref="A7:E7"/>
    <mergeCell ref="A5:E5"/>
    <mergeCell ref="A4:E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5"/>
  <sheetViews>
    <sheetView zoomScale="60" zoomScaleNormal="60" zoomScalePageLayoutView="0" workbookViewId="0" topLeftCell="A4">
      <selection activeCell="A6" sqref="A6:F6"/>
    </sheetView>
  </sheetViews>
  <sheetFormatPr defaultColWidth="9.00390625" defaultRowHeight="12.75"/>
  <cols>
    <col min="1" max="1" width="55.25390625" style="76" customWidth="1"/>
    <col min="2" max="2" width="118.875" style="76" customWidth="1"/>
    <col min="3" max="3" width="34.875" style="76" customWidth="1"/>
    <col min="4" max="4" width="34.125" style="76" customWidth="1"/>
    <col min="5" max="5" width="29.50390625" style="76" customWidth="1"/>
    <col min="6" max="6" width="28.125" style="0" hidden="1" customWidth="1"/>
  </cols>
  <sheetData>
    <row r="1" spans="1:6" ht="63" customHeight="1">
      <c r="A1" s="79" t="s">
        <v>330</v>
      </c>
      <c r="B1" s="79"/>
      <c r="C1" s="79"/>
      <c r="D1" s="79"/>
      <c r="E1" s="79"/>
      <c r="F1" s="79"/>
    </row>
    <row r="2" spans="1:6" ht="27">
      <c r="A2" s="79" t="s">
        <v>329</v>
      </c>
      <c r="B2" s="79"/>
      <c r="C2" s="79"/>
      <c r="D2" s="79"/>
      <c r="E2" s="79"/>
      <c r="F2" s="79"/>
    </row>
    <row r="3" spans="1:6" ht="27">
      <c r="A3" s="79" t="s">
        <v>228</v>
      </c>
      <c r="B3" s="79"/>
      <c r="C3" s="79"/>
      <c r="D3" s="79"/>
      <c r="E3" s="79"/>
      <c r="F3" s="79"/>
    </row>
    <row r="4" spans="1:6" ht="27">
      <c r="A4" s="79" t="s">
        <v>229</v>
      </c>
      <c r="B4" s="79"/>
      <c r="C4" s="79"/>
      <c r="D4" s="79"/>
      <c r="E4" s="79"/>
      <c r="F4" s="79"/>
    </row>
    <row r="5" spans="1:6" ht="27">
      <c r="A5" s="79" t="s">
        <v>328</v>
      </c>
      <c r="B5" s="79"/>
      <c r="C5" s="79"/>
      <c r="D5" s="79"/>
      <c r="E5" s="79"/>
      <c r="F5" s="79"/>
    </row>
    <row r="6" spans="1:6" ht="63.75" customHeight="1">
      <c r="A6" s="80" t="s">
        <v>230</v>
      </c>
      <c r="B6" s="80"/>
      <c r="C6" s="80"/>
      <c r="D6" s="80"/>
      <c r="E6" s="80"/>
      <c r="F6" s="80"/>
    </row>
    <row r="7" spans="1:6" s="17" customFormat="1" ht="155.25" customHeight="1">
      <c r="A7" s="55" t="s">
        <v>231</v>
      </c>
      <c r="B7" s="56" t="s">
        <v>232</v>
      </c>
      <c r="C7" s="57" t="s">
        <v>311</v>
      </c>
      <c r="D7" s="57" t="s">
        <v>312</v>
      </c>
      <c r="E7" s="57" t="s">
        <v>313</v>
      </c>
      <c r="F7" s="34"/>
    </row>
    <row r="8" spans="1:6" ht="35.25">
      <c r="A8" s="58">
        <v>1</v>
      </c>
      <c r="B8" s="58">
        <v>2</v>
      </c>
      <c r="C8" s="58">
        <v>3</v>
      </c>
      <c r="D8" s="58">
        <v>4</v>
      </c>
      <c r="E8" s="58">
        <v>5</v>
      </c>
      <c r="F8" s="35"/>
    </row>
    <row r="9" spans="1:6" ht="33.75" customHeight="1">
      <c r="A9" s="59" t="s">
        <v>233</v>
      </c>
      <c r="B9" s="55" t="s">
        <v>234</v>
      </c>
      <c r="C9" s="60">
        <f>SUM(C10+C15+C21+C25+C31+C33+C35+C39)+C41+C37</f>
        <v>6263.22</v>
      </c>
      <c r="D9" s="60">
        <f>SUM(D10+D15+D21+D25+D31+D33+D35+D39)</f>
        <v>5562.2</v>
      </c>
      <c r="E9" s="60">
        <f>SUM(E10+E15+E21+E25+E31+E33+E35+E39)</f>
        <v>5562.2</v>
      </c>
      <c r="F9" s="36"/>
    </row>
    <row r="10" spans="1:6" ht="34.5" customHeight="1">
      <c r="A10" s="59" t="s">
        <v>235</v>
      </c>
      <c r="B10" s="55" t="s">
        <v>236</v>
      </c>
      <c r="C10" s="60">
        <f>SUM(C11)</f>
        <v>1220</v>
      </c>
      <c r="D10" s="60">
        <f>SUM(D11)</f>
        <v>1073</v>
      </c>
      <c r="E10" s="60">
        <f>SUM(E11)</f>
        <v>1073</v>
      </c>
      <c r="F10" s="36"/>
    </row>
    <row r="11" spans="1:6" ht="42" customHeight="1">
      <c r="A11" s="61" t="s">
        <v>237</v>
      </c>
      <c r="B11" s="57" t="s">
        <v>238</v>
      </c>
      <c r="C11" s="62">
        <f>SUM(C12:C14)</f>
        <v>1220</v>
      </c>
      <c r="D11" s="62">
        <v>1073</v>
      </c>
      <c r="E11" s="62">
        <v>1073</v>
      </c>
      <c r="F11" s="37"/>
    </row>
    <row r="12" spans="1:6" ht="278.25" customHeight="1">
      <c r="A12" s="63" t="s">
        <v>239</v>
      </c>
      <c r="B12" s="64" t="s">
        <v>240</v>
      </c>
      <c r="C12" s="65">
        <v>915</v>
      </c>
      <c r="D12" s="65">
        <v>800</v>
      </c>
      <c r="E12" s="65">
        <v>800</v>
      </c>
      <c r="F12" s="38"/>
    </row>
    <row r="13" spans="1:6" ht="375" customHeight="1">
      <c r="A13" s="63" t="s">
        <v>241</v>
      </c>
      <c r="B13" s="64" t="s">
        <v>242</v>
      </c>
      <c r="C13" s="65">
        <v>280</v>
      </c>
      <c r="D13" s="65">
        <v>250</v>
      </c>
      <c r="E13" s="65">
        <v>250</v>
      </c>
      <c r="F13" s="38"/>
    </row>
    <row r="14" spans="1:6" ht="162.75" customHeight="1">
      <c r="A14" s="63" t="s">
        <v>243</v>
      </c>
      <c r="B14" s="64" t="s">
        <v>244</v>
      </c>
      <c r="C14" s="65">
        <v>25</v>
      </c>
      <c r="D14" s="65">
        <v>23</v>
      </c>
      <c r="E14" s="65">
        <v>23</v>
      </c>
      <c r="F14" s="38"/>
    </row>
    <row r="15" spans="1:6" ht="45.75" customHeight="1">
      <c r="A15" s="59" t="s">
        <v>245</v>
      </c>
      <c r="B15" s="55" t="s">
        <v>246</v>
      </c>
      <c r="C15" s="60">
        <f>SUM(C16)</f>
        <v>1290</v>
      </c>
      <c r="D15" s="60">
        <f>SUM(D16)</f>
        <v>1120</v>
      </c>
      <c r="E15" s="60">
        <f>SUM(E16)</f>
        <v>1120</v>
      </c>
      <c r="F15" s="36"/>
    </row>
    <row r="16" spans="1:6" ht="149.25" customHeight="1">
      <c r="A16" s="61" t="s">
        <v>247</v>
      </c>
      <c r="B16" s="57" t="s">
        <v>248</v>
      </c>
      <c r="C16" s="62">
        <f>SUM(C17:C20)</f>
        <v>1290</v>
      </c>
      <c r="D16" s="62">
        <f>SUM(D17:D20)</f>
        <v>1120</v>
      </c>
      <c r="E16" s="62">
        <f>SUM(E17:E20)</f>
        <v>1120</v>
      </c>
      <c r="F16" s="37"/>
    </row>
    <row r="17" spans="1:6" ht="264" customHeight="1">
      <c r="A17" s="63" t="s">
        <v>249</v>
      </c>
      <c r="B17" s="64" t="s">
        <v>250</v>
      </c>
      <c r="C17" s="65">
        <v>580</v>
      </c>
      <c r="D17" s="65">
        <v>450</v>
      </c>
      <c r="E17" s="65">
        <v>450</v>
      </c>
      <c r="F17" s="38"/>
    </row>
    <row r="18" spans="1:6" ht="102.75" customHeight="1">
      <c r="A18" s="63" t="s">
        <v>251</v>
      </c>
      <c r="B18" s="64" t="s">
        <v>252</v>
      </c>
      <c r="C18" s="65">
        <v>4.5</v>
      </c>
      <c r="D18" s="65">
        <v>4.5</v>
      </c>
      <c r="E18" s="65">
        <v>4.5</v>
      </c>
      <c r="F18" s="38"/>
    </row>
    <row r="19" spans="1:6" ht="234.75" customHeight="1">
      <c r="A19" s="63" t="s">
        <v>253</v>
      </c>
      <c r="B19" s="64" t="s">
        <v>254</v>
      </c>
      <c r="C19" s="65">
        <v>705.5</v>
      </c>
      <c r="D19" s="65">
        <v>665.5</v>
      </c>
      <c r="E19" s="65">
        <v>665.5</v>
      </c>
      <c r="F19" s="38"/>
    </row>
    <row r="20" spans="1:6" ht="229.5" customHeight="1">
      <c r="A20" s="63" t="s">
        <v>255</v>
      </c>
      <c r="B20" s="64" t="s">
        <v>256</v>
      </c>
      <c r="C20" s="65">
        <v>0</v>
      </c>
      <c r="D20" s="65">
        <v>0</v>
      </c>
      <c r="E20" s="65">
        <v>0</v>
      </c>
      <c r="F20" s="38"/>
    </row>
    <row r="21" spans="1:6" ht="47.25" customHeight="1">
      <c r="A21" s="59" t="s">
        <v>257</v>
      </c>
      <c r="B21" s="55" t="s">
        <v>258</v>
      </c>
      <c r="C21" s="60">
        <f>C22+C23+C24</f>
        <v>239</v>
      </c>
      <c r="D21" s="60">
        <f>D22+D23+D24</f>
        <v>239</v>
      </c>
      <c r="E21" s="60">
        <f>E22+E23+E24</f>
        <v>239</v>
      </c>
      <c r="F21" s="36"/>
    </row>
    <row r="22" spans="1:6" ht="90.75" customHeight="1">
      <c r="A22" s="63" t="s">
        <v>259</v>
      </c>
      <c r="B22" s="66" t="s">
        <v>260</v>
      </c>
      <c r="C22" s="65">
        <v>180</v>
      </c>
      <c r="D22" s="65">
        <v>180</v>
      </c>
      <c r="E22" s="65">
        <v>180</v>
      </c>
      <c r="F22" s="38"/>
    </row>
    <row r="23" spans="1:6" ht="35.25">
      <c r="A23" s="63" t="s">
        <v>261</v>
      </c>
      <c r="B23" s="63" t="s">
        <v>262</v>
      </c>
      <c r="C23" s="65">
        <v>44</v>
      </c>
      <c r="D23" s="65">
        <v>44</v>
      </c>
      <c r="E23" s="65">
        <v>44</v>
      </c>
      <c r="F23" s="38"/>
    </row>
    <row r="24" spans="1:6" ht="120" customHeight="1">
      <c r="A24" s="63" t="s">
        <v>263</v>
      </c>
      <c r="B24" s="64" t="s">
        <v>264</v>
      </c>
      <c r="C24" s="65">
        <v>15</v>
      </c>
      <c r="D24" s="65">
        <v>15</v>
      </c>
      <c r="E24" s="65">
        <v>15</v>
      </c>
      <c r="F24" s="38"/>
    </row>
    <row r="25" spans="1:6" ht="36" customHeight="1">
      <c r="A25" s="59" t="s">
        <v>265</v>
      </c>
      <c r="B25" s="59" t="s">
        <v>266</v>
      </c>
      <c r="C25" s="60">
        <f>SUM(C26+C28)</f>
        <v>3040</v>
      </c>
      <c r="D25" s="60">
        <f>SUM(D26+D28)</f>
        <v>2800</v>
      </c>
      <c r="E25" s="60">
        <f>SUM(E26+E28)</f>
        <v>2800</v>
      </c>
      <c r="F25" s="36"/>
    </row>
    <row r="26" spans="1:6" ht="34.5">
      <c r="A26" s="61" t="s">
        <v>267</v>
      </c>
      <c r="B26" s="61" t="s">
        <v>268</v>
      </c>
      <c r="C26" s="62">
        <f>SUM(C27)</f>
        <v>340</v>
      </c>
      <c r="D26" s="62">
        <f>SUM(D27)</f>
        <v>300</v>
      </c>
      <c r="E26" s="62">
        <f>SUM(E27)</f>
        <v>300</v>
      </c>
      <c r="F26" s="37"/>
    </row>
    <row r="27" spans="1:6" ht="138.75" customHeight="1">
      <c r="A27" s="63" t="s">
        <v>269</v>
      </c>
      <c r="B27" s="64" t="s">
        <v>270</v>
      </c>
      <c r="C27" s="65">
        <v>340</v>
      </c>
      <c r="D27" s="65">
        <v>300</v>
      </c>
      <c r="E27" s="65">
        <v>300</v>
      </c>
      <c r="F27" s="38"/>
    </row>
    <row r="28" spans="1:6" ht="47.25" customHeight="1">
      <c r="A28" s="61" t="s">
        <v>271</v>
      </c>
      <c r="B28" s="57" t="s">
        <v>272</v>
      </c>
      <c r="C28" s="62">
        <f>SUM(C29:C30)</f>
        <v>2700</v>
      </c>
      <c r="D28" s="62">
        <f>SUM(D29:D30)</f>
        <v>2500</v>
      </c>
      <c r="E28" s="62">
        <f>SUM(E29:E30)</f>
        <v>2500</v>
      </c>
      <c r="F28" s="37"/>
    </row>
    <row r="29" spans="1:6" ht="143.25" customHeight="1">
      <c r="A29" s="63" t="s">
        <v>273</v>
      </c>
      <c r="B29" s="64" t="s">
        <v>274</v>
      </c>
      <c r="C29" s="65">
        <v>1500</v>
      </c>
      <c r="D29" s="65">
        <v>1400</v>
      </c>
      <c r="E29" s="65">
        <v>1400</v>
      </c>
      <c r="F29" s="38"/>
    </row>
    <row r="30" spans="1:6" ht="138" customHeight="1">
      <c r="A30" s="63" t="s">
        <v>275</v>
      </c>
      <c r="B30" s="64" t="s">
        <v>276</v>
      </c>
      <c r="C30" s="65">
        <v>1200</v>
      </c>
      <c r="D30" s="65">
        <v>1100</v>
      </c>
      <c r="E30" s="65">
        <v>1100</v>
      </c>
      <c r="F30" s="38"/>
    </row>
    <row r="31" spans="1:6" ht="34.5" customHeight="1">
      <c r="A31" s="59" t="s">
        <v>277</v>
      </c>
      <c r="B31" s="55" t="s">
        <v>278</v>
      </c>
      <c r="C31" s="60">
        <f>SUM(C32)</f>
        <v>10</v>
      </c>
      <c r="D31" s="60">
        <f>SUM(D32)</f>
        <v>10</v>
      </c>
      <c r="E31" s="60">
        <f>SUM(E32)</f>
        <v>10</v>
      </c>
      <c r="F31" s="36"/>
    </row>
    <row r="32" spans="1:6" ht="251.25" customHeight="1">
      <c r="A32" s="67" t="s">
        <v>279</v>
      </c>
      <c r="B32" s="68" t="s">
        <v>280</v>
      </c>
      <c r="C32" s="69">
        <v>10</v>
      </c>
      <c r="D32" s="69">
        <v>10</v>
      </c>
      <c r="E32" s="69">
        <v>10</v>
      </c>
      <c r="F32" s="39"/>
    </row>
    <row r="33" spans="1:6" ht="126.75" customHeight="1">
      <c r="A33" s="59" t="s">
        <v>281</v>
      </c>
      <c r="B33" s="55" t="s">
        <v>282</v>
      </c>
      <c r="C33" s="60">
        <f>C34</f>
        <v>303.18</v>
      </c>
      <c r="D33" s="60">
        <f>D34</f>
        <v>303.2</v>
      </c>
      <c r="E33" s="60">
        <f>E34</f>
        <v>303.2</v>
      </c>
      <c r="F33" s="36"/>
    </row>
    <row r="34" spans="1:6" ht="217.5" customHeight="1">
      <c r="A34" s="63" t="s">
        <v>283</v>
      </c>
      <c r="B34" s="64" t="s">
        <v>284</v>
      </c>
      <c r="C34" s="65">
        <v>303.18</v>
      </c>
      <c r="D34" s="65">
        <v>303.2</v>
      </c>
      <c r="E34" s="65">
        <v>303.2</v>
      </c>
      <c r="F34" s="38"/>
    </row>
    <row r="35" spans="1:6" ht="75" customHeight="1">
      <c r="A35" s="59" t="s">
        <v>285</v>
      </c>
      <c r="B35" s="55" t="s">
        <v>286</v>
      </c>
      <c r="C35" s="60">
        <f>SUM(C36:C36)</f>
        <v>7</v>
      </c>
      <c r="D35" s="60">
        <f>SUM(D36:D36)</f>
        <v>7</v>
      </c>
      <c r="E35" s="60">
        <f>SUM(E36:E36)</f>
        <v>7</v>
      </c>
      <c r="F35" s="36"/>
    </row>
    <row r="36" spans="1:6" ht="75.75" customHeight="1">
      <c r="A36" s="63" t="s">
        <v>287</v>
      </c>
      <c r="B36" s="64" t="s">
        <v>288</v>
      </c>
      <c r="C36" s="65">
        <v>7</v>
      </c>
      <c r="D36" s="65">
        <v>7</v>
      </c>
      <c r="E36" s="65">
        <v>7</v>
      </c>
      <c r="F36" s="38"/>
    </row>
    <row r="37" spans="1:6" ht="93.75" customHeight="1">
      <c r="A37" s="63" t="s">
        <v>333</v>
      </c>
      <c r="B37" s="55" t="s">
        <v>331</v>
      </c>
      <c r="C37" s="65">
        <f>C38</f>
        <v>143.04</v>
      </c>
      <c r="D37" s="65">
        <f>D38</f>
        <v>0</v>
      </c>
      <c r="E37" s="65">
        <f>E38</f>
        <v>0</v>
      </c>
      <c r="F37" s="38"/>
    </row>
    <row r="38" spans="1:6" ht="263.25" customHeight="1">
      <c r="A38" s="63" t="s">
        <v>334</v>
      </c>
      <c r="B38" s="64" t="s">
        <v>332</v>
      </c>
      <c r="C38" s="65">
        <v>143.04</v>
      </c>
      <c r="D38" s="65">
        <v>0</v>
      </c>
      <c r="E38" s="65">
        <v>0</v>
      </c>
      <c r="F38" s="38">
        <v>143.04</v>
      </c>
    </row>
    <row r="39" spans="1:6" ht="40.5" customHeight="1">
      <c r="A39" s="59" t="s">
        <v>289</v>
      </c>
      <c r="B39" s="55" t="s">
        <v>290</v>
      </c>
      <c r="C39" s="60">
        <f>SUM(C40)</f>
        <v>10</v>
      </c>
      <c r="D39" s="60">
        <f>SUM(D40)</f>
        <v>10</v>
      </c>
      <c r="E39" s="60">
        <f>SUM(E40)</f>
        <v>10</v>
      </c>
      <c r="F39" s="36"/>
    </row>
    <row r="40" spans="1:6" ht="231" customHeight="1">
      <c r="A40" s="63" t="s">
        <v>291</v>
      </c>
      <c r="B40" s="64" t="s">
        <v>292</v>
      </c>
      <c r="C40" s="65">
        <v>10</v>
      </c>
      <c r="D40" s="65">
        <v>10</v>
      </c>
      <c r="E40" s="65">
        <v>10</v>
      </c>
      <c r="F40" s="38"/>
    </row>
    <row r="41" spans="1:6" ht="34.5">
      <c r="A41" s="59" t="s">
        <v>324</v>
      </c>
      <c r="B41" s="55" t="s">
        <v>325</v>
      </c>
      <c r="C41" s="60">
        <f>SUM(C42)</f>
        <v>1</v>
      </c>
      <c r="D41" s="60">
        <f>D42</f>
        <v>0</v>
      </c>
      <c r="E41" s="60">
        <f>E42</f>
        <v>0</v>
      </c>
      <c r="F41" s="2"/>
    </row>
    <row r="42" spans="1:6" ht="33" customHeight="1">
      <c r="A42" s="63" t="s">
        <v>326</v>
      </c>
      <c r="B42" s="64" t="s">
        <v>327</v>
      </c>
      <c r="C42" s="65">
        <v>1</v>
      </c>
      <c r="D42" s="65">
        <v>0</v>
      </c>
      <c r="E42" s="65">
        <v>0</v>
      </c>
      <c r="F42" s="42"/>
    </row>
    <row r="43" spans="1:6" ht="42.75" customHeight="1">
      <c r="A43" s="59" t="s">
        <v>293</v>
      </c>
      <c r="B43" s="55" t="s">
        <v>294</v>
      </c>
      <c r="C43" s="60">
        <f>SUM(C44+C52)</f>
        <v>12417.18</v>
      </c>
      <c r="D43" s="60">
        <f>SUM(D44+D52)</f>
        <v>4324.599999999999</v>
      </c>
      <c r="E43" s="60">
        <f>SUM(E44+E52)</f>
        <v>4139.7</v>
      </c>
      <c r="F43" s="36"/>
    </row>
    <row r="44" spans="1:6" ht="101.25" customHeight="1">
      <c r="A44" s="61" t="s">
        <v>295</v>
      </c>
      <c r="B44" s="57" t="s">
        <v>296</v>
      </c>
      <c r="C44" s="62">
        <f>C45+C48+C49+C51+C47+C50+C46</f>
        <v>11178.2</v>
      </c>
      <c r="D44" s="62">
        <f>SUM(D45:D51)</f>
        <v>4324.599999999999</v>
      </c>
      <c r="E44" s="62">
        <f>SUM(E45:E51)</f>
        <v>4139.7</v>
      </c>
      <c r="F44" s="37"/>
    </row>
    <row r="45" spans="1:6" ht="125.25" customHeight="1">
      <c r="A45" s="70" t="s">
        <v>297</v>
      </c>
      <c r="B45" s="71" t="s">
        <v>298</v>
      </c>
      <c r="C45" s="72">
        <v>4135.14</v>
      </c>
      <c r="D45" s="72">
        <v>3933.6</v>
      </c>
      <c r="E45" s="72">
        <v>3734.3</v>
      </c>
      <c r="F45" s="40"/>
    </row>
    <row r="46" spans="1:6" ht="123.75" customHeight="1">
      <c r="A46" s="70" t="s">
        <v>335</v>
      </c>
      <c r="B46" s="71" t="s">
        <v>336</v>
      </c>
      <c r="C46" s="72">
        <v>1449.99</v>
      </c>
      <c r="D46" s="72">
        <v>0</v>
      </c>
      <c r="E46" s="72">
        <v>0</v>
      </c>
      <c r="F46" s="40">
        <v>1449.99</v>
      </c>
    </row>
    <row r="47" spans="1:6" ht="127.5" customHeight="1">
      <c r="A47" s="70" t="s">
        <v>317</v>
      </c>
      <c r="B47" s="71" t="s">
        <v>316</v>
      </c>
      <c r="C47" s="72">
        <v>5050.5</v>
      </c>
      <c r="D47" s="72">
        <v>0</v>
      </c>
      <c r="E47" s="72">
        <v>0</v>
      </c>
      <c r="F47" s="40"/>
    </row>
    <row r="48" spans="1:6" ht="187.5" customHeight="1">
      <c r="A48" s="63" t="s">
        <v>299</v>
      </c>
      <c r="B48" s="73" t="s">
        <v>300</v>
      </c>
      <c r="C48" s="65">
        <v>202.5</v>
      </c>
      <c r="D48" s="65">
        <v>206.6</v>
      </c>
      <c r="E48" s="65">
        <v>221</v>
      </c>
      <c r="F48" s="38"/>
    </row>
    <row r="49" spans="1:6" ht="129.75" customHeight="1">
      <c r="A49" s="63" t="s">
        <v>301</v>
      </c>
      <c r="B49" s="73" t="s">
        <v>302</v>
      </c>
      <c r="C49" s="65">
        <v>33</v>
      </c>
      <c r="D49" s="65">
        <v>33</v>
      </c>
      <c r="E49" s="65">
        <v>33</v>
      </c>
      <c r="F49" s="38"/>
    </row>
    <row r="50" spans="1:6" ht="235.5" customHeight="1">
      <c r="A50" s="63" t="s">
        <v>303</v>
      </c>
      <c r="B50" s="73" t="s">
        <v>304</v>
      </c>
      <c r="C50" s="65">
        <v>75.7</v>
      </c>
      <c r="D50" s="65">
        <v>75.7</v>
      </c>
      <c r="E50" s="65">
        <v>75.7</v>
      </c>
      <c r="F50" s="38"/>
    </row>
    <row r="51" spans="1:6" ht="128.25" customHeight="1">
      <c r="A51" s="63" t="s">
        <v>321</v>
      </c>
      <c r="B51" s="73" t="s">
        <v>320</v>
      </c>
      <c r="C51" s="65">
        <v>231.37</v>
      </c>
      <c r="D51" s="65">
        <v>75.7</v>
      </c>
      <c r="E51" s="65">
        <v>75.7</v>
      </c>
      <c r="F51" s="38"/>
    </row>
    <row r="52" spans="1:6" ht="57.75" customHeight="1">
      <c r="A52" s="61" t="s">
        <v>305</v>
      </c>
      <c r="B52" s="57" t="s">
        <v>306</v>
      </c>
      <c r="C52" s="62">
        <f>SUM(C53)</f>
        <v>1238.98</v>
      </c>
      <c r="D52" s="62">
        <f>SUM(D53)</f>
        <v>0</v>
      </c>
      <c r="E52" s="62">
        <f>SUM(E53)</f>
        <v>0</v>
      </c>
      <c r="F52" s="37"/>
    </row>
    <row r="53" spans="1:6" ht="94.5" customHeight="1">
      <c r="A53" s="70" t="s">
        <v>307</v>
      </c>
      <c r="B53" s="74" t="s">
        <v>308</v>
      </c>
      <c r="C53" s="72">
        <v>1238.98</v>
      </c>
      <c r="D53" s="72">
        <v>0</v>
      </c>
      <c r="E53" s="72">
        <v>0</v>
      </c>
      <c r="F53" s="40"/>
    </row>
    <row r="54" spans="1:6" ht="46.5" customHeight="1">
      <c r="A54" s="63"/>
      <c r="B54" s="77" t="s">
        <v>309</v>
      </c>
      <c r="C54" s="78">
        <f>SUM(C9+C43)</f>
        <v>18680.4</v>
      </c>
      <c r="D54" s="78">
        <f>SUM(D9+D43)</f>
        <v>9886.8</v>
      </c>
      <c r="E54" s="78">
        <f>SUM(E9+E43)</f>
        <v>9701.9</v>
      </c>
      <c r="F54" s="36"/>
    </row>
    <row r="55" spans="1:5" ht="66" customHeight="1">
      <c r="A55" s="75" t="s">
        <v>310</v>
      </c>
      <c r="B55" s="75"/>
      <c r="C55" s="75"/>
      <c r="D55" s="75"/>
      <c r="E55" s="75"/>
    </row>
  </sheetData>
  <sheetProtection/>
  <mergeCells count="7">
    <mergeCell ref="A4:F4"/>
    <mergeCell ref="A5:F5"/>
    <mergeCell ref="A6:F6"/>
    <mergeCell ref="A55:E55"/>
    <mergeCell ref="A1:F1"/>
    <mergeCell ref="A2:F2"/>
    <mergeCell ref="A3:F3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2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6"/>
  <sheetViews>
    <sheetView view="pageBreakPreview" zoomScale="60" zoomScalePageLayoutView="0" workbookViewId="0" topLeftCell="A9">
      <selection activeCell="A13" sqref="A13"/>
    </sheetView>
  </sheetViews>
  <sheetFormatPr defaultColWidth="9.00390625" defaultRowHeight="12.75"/>
  <cols>
    <col min="1" max="1" width="108.50390625" style="54" customWidth="1"/>
    <col min="2" max="2" width="35.875" style="54" customWidth="1"/>
    <col min="3" max="3" width="40.375" style="54" customWidth="1"/>
    <col min="4" max="4" width="18.875" style="124" customWidth="1"/>
    <col min="5" max="5" width="36.75390625" style="54" customWidth="1"/>
    <col min="6" max="6" width="41.75390625" style="54" customWidth="1"/>
    <col min="7" max="7" width="51.25390625" style="54" customWidth="1"/>
  </cols>
  <sheetData>
    <row r="1" spans="1:7" s="15" customFormat="1" ht="27.75">
      <c r="A1" s="83" t="s">
        <v>197</v>
      </c>
      <c r="B1" s="83"/>
      <c r="C1" s="83"/>
      <c r="D1" s="83"/>
      <c r="E1" s="83"/>
      <c r="F1" s="83"/>
      <c r="G1" s="83"/>
    </row>
    <row r="2" spans="1:7" s="15" customFormat="1" ht="27.75">
      <c r="A2" s="83" t="s">
        <v>58</v>
      </c>
      <c r="B2" s="83"/>
      <c r="C2" s="83"/>
      <c r="D2" s="83"/>
      <c r="E2" s="83"/>
      <c r="F2" s="83"/>
      <c r="G2" s="83"/>
    </row>
    <row r="3" spans="1:7" s="15" customFormat="1" ht="27.75">
      <c r="A3" s="83" t="s">
        <v>0</v>
      </c>
      <c r="B3" s="83"/>
      <c r="C3" s="83"/>
      <c r="D3" s="83"/>
      <c r="E3" s="83"/>
      <c r="F3" s="83"/>
      <c r="G3" s="83"/>
    </row>
    <row r="4" spans="1:7" s="15" customFormat="1" ht="27.75">
      <c r="A4" s="83" t="s">
        <v>48</v>
      </c>
      <c r="B4" s="83"/>
      <c r="C4" s="83"/>
      <c r="D4" s="83"/>
      <c r="E4" s="83"/>
      <c r="F4" s="83"/>
      <c r="G4" s="83"/>
    </row>
    <row r="5" spans="1:7" s="15" customFormat="1" ht="27.75">
      <c r="A5" s="83" t="s">
        <v>328</v>
      </c>
      <c r="B5" s="83"/>
      <c r="C5" s="83"/>
      <c r="D5" s="83"/>
      <c r="E5" s="83"/>
      <c r="F5" s="83"/>
      <c r="G5" s="83"/>
    </row>
    <row r="6" spans="1:7" s="15" customFormat="1" ht="27.75">
      <c r="A6" s="84"/>
      <c r="B6" s="84"/>
      <c r="C6" s="84"/>
      <c r="D6" s="84"/>
      <c r="E6" s="84"/>
      <c r="F6" s="54"/>
      <c r="G6" s="54"/>
    </row>
    <row r="7" spans="1:7" s="15" customFormat="1" ht="90" customHeight="1" thickBot="1">
      <c r="A7" s="85" t="s">
        <v>205</v>
      </c>
      <c r="B7" s="85"/>
      <c r="C7" s="85"/>
      <c r="D7" s="85"/>
      <c r="E7" s="85"/>
      <c r="F7" s="85"/>
      <c r="G7" s="85"/>
    </row>
    <row r="8" spans="1:7" s="15" customFormat="1" ht="27.75">
      <c r="A8" s="86" t="s">
        <v>41</v>
      </c>
      <c r="B8" s="87"/>
      <c r="C8" s="87"/>
      <c r="D8" s="87"/>
      <c r="E8" s="87"/>
      <c r="F8" s="87"/>
      <c r="G8" s="88"/>
    </row>
    <row r="9" spans="1:7" s="15" customFormat="1" ht="82.5">
      <c r="A9" s="89" t="s">
        <v>1</v>
      </c>
      <c r="B9" s="90" t="s">
        <v>2</v>
      </c>
      <c r="C9" s="90" t="s">
        <v>59</v>
      </c>
      <c r="D9" s="90" t="s">
        <v>60</v>
      </c>
      <c r="E9" s="90" t="s">
        <v>187</v>
      </c>
      <c r="F9" s="90" t="s">
        <v>188</v>
      </c>
      <c r="G9" s="90" t="s">
        <v>203</v>
      </c>
    </row>
    <row r="10" spans="1:7" s="15" customFormat="1" ht="27">
      <c r="A10" s="91" t="s">
        <v>3</v>
      </c>
      <c r="B10" s="92" t="s">
        <v>4</v>
      </c>
      <c r="C10" s="92"/>
      <c r="D10" s="92"/>
      <c r="E10" s="93">
        <f>E11+E15+E21+E25+E31+E35</f>
        <v>5436.74</v>
      </c>
      <c r="F10" s="93">
        <f>F11+F15+F21+F25+F31+F35</f>
        <v>5615.07</v>
      </c>
      <c r="G10" s="93">
        <f>G11+G15+G21+G25+G31+G35</f>
        <v>5828.13</v>
      </c>
    </row>
    <row r="11" spans="1:7" s="15" customFormat="1" ht="60" customHeight="1">
      <c r="A11" s="94" t="s">
        <v>224</v>
      </c>
      <c r="B11" s="95" t="s">
        <v>6</v>
      </c>
      <c r="C11" s="96"/>
      <c r="D11" s="96"/>
      <c r="E11" s="97">
        <f>E14</f>
        <v>901.41</v>
      </c>
      <c r="F11" s="97">
        <f>F14</f>
        <v>935.66</v>
      </c>
      <c r="G11" s="97">
        <f>G14</f>
        <v>972.92</v>
      </c>
    </row>
    <row r="12" spans="1:7" s="15" customFormat="1" ht="56.25">
      <c r="A12" s="98" t="s">
        <v>63</v>
      </c>
      <c r="B12" s="99" t="s">
        <v>6</v>
      </c>
      <c r="C12" s="100" t="s">
        <v>64</v>
      </c>
      <c r="D12" s="100"/>
      <c r="E12" s="101">
        <f>E14</f>
        <v>901.41</v>
      </c>
      <c r="F12" s="101">
        <f>F14</f>
        <v>935.66</v>
      </c>
      <c r="G12" s="101">
        <f>G14</f>
        <v>972.92</v>
      </c>
    </row>
    <row r="13" spans="1:7" s="15" customFormat="1" ht="36.75" customHeight="1">
      <c r="A13" s="102" t="s">
        <v>65</v>
      </c>
      <c r="B13" s="103" t="s">
        <v>6</v>
      </c>
      <c r="C13" s="103" t="s">
        <v>66</v>
      </c>
      <c r="D13" s="103"/>
      <c r="E13" s="104">
        <f>E14</f>
        <v>901.41</v>
      </c>
      <c r="F13" s="104">
        <f>F14</f>
        <v>935.66</v>
      </c>
      <c r="G13" s="104">
        <f>G14</f>
        <v>972.92</v>
      </c>
    </row>
    <row r="14" spans="1:7" s="15" customFormat="1" ht="168.75">
      <c r="A14" s="102" t="s">
        <v>223</v>
      </c>
      <c r="B14" s="103" t="s">
        <v>6</v>
      </c>
      <c r="C14" s="103" t="s">
        <v>66</v>
      </c>
      <c r="D14" s="103" t="s">
        <v>68</v>
      </c>
      <c r="E14" s="104">
        <v>901.41</v>
      </c>
      <c r="F14" s="104">
        <v>935.66</v>
      </c>
      <c r="G14" s="104">
        <v>972.92</v>
      </c>
    </row>
    <row r="15" spans="1:7" s="15" customFormat="1" ht="96" customHeight="1">
      <c r="A15" s="94" t="s">
        <v>222</v>
      </c>
      <c r="B15" s="96" t="s">
        <v>8</v>
      </c>
      <c r="C15" s="96"/>
      <c r="D15" s="96"/>
      <c r="E15" s="97">
        <f>E18+E19+E20</f>
        <v>4294.8099999999995</v>
      </c>
      <c r="F15" s="97">
        <f>F18+F19+F20</f>
        <v>4442.429999999999</v>
      </c>
      <c r="G15" s="97">
        <f>G18+G19+G20</f>
        <v>4603.73</v>
      </c>
    </row>
    <row r="16" spans="1:7" s="15" customFormat="1" ht="33" customHeight="1">
      <c r="A16" s="98" t="s">
        <v>69</v>
      </c>
      <c r="B16" s="100" t="s">
        <v>8</v>
      </c>
      <c r="C16" s="100" t="s">
        <v>70</v>
      </c>
      <c r="D16" s="100"/>
      <c r="E16" s="101">
        <f>E15</f>
        <v>4294.8099999999995</v>
      </c>
      <c r="F16" s="101">
        <f>F15</f>
        <v>4442.429999999999</v>
      </c>
      <c r="G16" s="101">
        <f>G15</f>
        <v>4603.73</v>
      </c>
    </row>
    <row r="17" spans="1:7" s="15" customFormat="1" ht="42" customHeight="1">
      <c r="A17" s="102" t="s">
        <v>171</v>
      </c>
      <c r="B17" s="103" t="s">
        <v>8</v>
      </c>
      <c r="C17" s="103" t="s">
        <v>71</v>
      </c>
      <c r="D17" s="103"/>
      <c r="E17" s="104">
        <f>E15</f>
        <v>4294.8099999999995</v>
      </c>
      <c r="F17" s="104">
        <f>F15</f>
        <v>4442.429999999999</v>
      </c>
      <c r="G17" s="104">
        <f>G15</f>
        <v>4603.73</v>
      </c>
    </row>
    <row r="18" spans="1:7" s="15" customFormat="1" ht="108.75" customHeight="1">
      <c r="A18" s="102" t="s">
        <v>223</v>
      </c>
      <c r="B18" s="103" t="s">
        <v>8</v>
      </c>
      <c r="C18" s="103" t="s">
        <v>71</v>
      </c>
      <c r="D18" s="103" t="s">
        <v>68</v>
      </c>
      <c r="E18" s="104">
        <v>3885.81</v>
      </c>
      <c r="F18" s="104">
        <v>4033.43</v>
      </c>
      <c r="G18" s="104">
        <v>4194.73</v>
      </c>
    </row>
    <row r="19" spans="1:7" s="15" customFormat="1" ht="84">
      <c r="A19" s="102" t="s">
        <v>72</v>
      </c>
      <c r="B19" s="103" t="s">
        <v>8</v>
      </c>
      <c r="C19" s="103" t="s">
        <v>71</v>
      </c>
      <c r="D19" s="103" t="s">
        <v>73</v>
      </c>
      <c r="E19" s="104">
        <v>349.6</v>
      </c>
      <c r="F19" s="104">
        <v>349.6</v>
      </c>
      <c r="G19" s="104">
        <v>349.6</v>
      </c>
    </row>
    <row r="20" spans="1:7" s="15" customFormat="1" ht="27.75">
      <c r="A20" s="102" t="s">
        <v>74</v>
      </c>
      <c r="B20" s="103" t="s">
        <v>8</v>
      </c>
      <c r="C20" s="103" t="s">
        <v>71</v>
      </c>
      <c r="D20" s="103" t="s">
        <v>75</v>
      </c>
      <c r="E20" s="104">
        <v>59.4</v>
      </c>
      <c r="F20" s="104">
        <v>59.4</v>
      </c>
      <c r="G20" s="104">
        <v>59.4</v>
      </c>
    </row>
    <row r="21" spans="1:7" s="15" customFormat="1" ht="115.5" customHeight="1">
      <c r="A21" s="94" t="s">
        <v>46</v>
      </c>
      <c r="B21" s="96" t="s">
        <v>47</v>
      </c>
      <c r="C21" s="103"/>
      <c r="D21" s="103"/>
      <c r="E21" s="97">
        <f>E24</f>
        <v>36.42</v>
      </c>
      <c r="F21" s="97">
        <f>F24</f>
        <v>36.38</v>
      </c>
      <c r="G21" s="97">
        <f>G24</f>
        <v>50.88</v>
      </c>
    </row>
    <row r="22" spans="1:7" s="15" customFormat="1" ht="66" customHeight="1">
      <c r="A22" s="98" t="s">
        <v>172</v>
      </c>
      <c r="B22" s="100" t="s">
        <v>47</v>
      </c>
      <c r="C22" s="100" t="s">
        <v>76</v>
      </c>
      <c r="D22" s="103"/>
      <c r="E22" s="101">
        <f>E24</f>
        <v>36.42</v>
      </c>
      <c r="F22" s="101">
        <f>F24</f>
        <v>36.38</v>
      </c>
      <c r="G22" s="101">
        <f>G24</f>
        <v>50.88</v>
      </c>
    </row>
    <row r="23" spans="1:7" s="15" customFormat="1" ht="56.25">
      <c r="A23" s="102" t="s">
        <v>77</v>
      </c>
      <c r="B23" s="103" t="s">
        <v>47</v>
      </c>
      <c r="C23" s="103" t="s">
        <v>78</v>
      </c>
      <c r="D23" s="103"/>
      <c r="E23" s="104">
        <f>E24</f>
        <v>36.42</v>
      </c>
      <c r="F23" s="104">
        <f>F24</f>
        <v>36.38</v>
      </c>
      <c r="G23" s="104">
        <f>G24</f>
        <v>50.88</v>
      </c>
    </row>
    <row r="24" spans="1:7" s="15" customFormat="1" ht="27.75">
      <c r="A24" s="102" t="s">
        <v>79</v>
      </c>
      <c r="B24" s="103" t="s">
        <v>47</v>
      </c>
      <c r="C24" s="103" t="s">
        <v>78</v>
      </c>
      <c r="D24" s="103" t="s">
        <v>80</v>
      </c>
      <c r="E24" s="104">
        <v>36.42</v>
      </c>
      <c r="F24" s="104">
        <v>36.38</v>
      </c>
      <c r="G24" s="104">
        <v>50.88</v>
      </c>
    </row>
    <row r="25" spans="1:7" s="15" customFormat="1" ht="54.75" hidden="1">
      <c r="A25" s="94" t="s">
        <v>38</v>
      </c>
      <c r="B25" s="96" t="s">
        <v>37</v>
      </c>
      <c r="C25" s="103"/>
      <c r="D25" s="103"/>
      <c r="E25" s="97">
        <v>0</v>
      </c>
      <c r="F25" s="97">
        <v>0</v>
      </c>
      <c r="G25" s="97">
        <v>0</v>
      </c>
    </row>
    <row r="26" spans="1:7" s="15" customFormat="1" ht="27.75" hidden="1">
      <c r="A26" s="98" t="s">
        <v>173</v>
      </c>
      <c r="B26" s="96" t="s">
        <v>37</v>
      </c>
      <c r="C26" s="103" t="s">
        <v>163</v>
      </c>
      <c r="D26" s="103"/>
      <c r="E26" s="97">
        <v>0</v>
      </c>
      <c r="F26" s="97">
        <v>0</v>
      </c>
      <c r="G26" s="97">
        <v>0</v>
      </c>
    </row>
    <row r="27" spans="1:7" s="15" customFormat="1" ht="27.75" hidden="1">
      <c r="A27" s="98" t="s">
        <v>166</v>
      </c>
      <c r="B27" s="96" t="s">
        <v>37</v>
      </c>
      <c r="C27" s="103" t="s">
        <v>164</v>
      </c>
      <c r="D27" s="103"/>
      <c r="E27" s="97">
        <v>0</v>
      </c>
      <c r="F27" s="97">
        <v>0</v>
      </c>
      <c r="G27" s="97">
        <v>0</v>
      </c>
    </row>
    <row r="28" spans="1:7" s="15" customFormat="1" ht="27.75" hidden="1">
      <c r="A28" s="98" t="s">
        <v>74</v>
      </c>
      <c r="B28" s="96" t="s">
        <v>37</v>
      </c>
      <c r="C28" s="103" t="s">
        <v>164</v>
      </c>
      <c r="D28" s="103" t="s">
        <v>75</v>
      </c>
      <c r="E28" s="97">
        <v>0</v>
      </c>
      <c r="F28" s="97">
        <v>0</v>
      </c>
      <c r="G28" s="97">
        <v>0</v>
      </c>
    </row>
    <row r="29" spans="1:7" s="15" customFormat="1" ht="56.25" hidden="1">
      <c r="A29" s="98" t="s">
        <v>174</v>
      </c>
      <c r="B29" s="96" t="s">
        <v>37</v>
      </c>
      <c r="C29" s="103" t="s">
        <v>165</v>
      </c>
      <c r="D29" s="103"/>
      <c r="E29" s="97">
        <v>0</v>
      </c>
      <c r="F29" s="97">
        <v>0</v>
      </c>
      <c r="G29" s="97">
        <v>0</v>
      </c>
    </row>
    <row r="30" spans="1:7" s="15" customFormat="1" ht="27.75" hidden="1">
      <c r="A30" s="98" t="s">
        <v>74</v>
      </c>
      <c r="B30" s="96" t="s">
        <v>37</v>
      </c>
      <c r="C30" s="103" t="s">
        <v>165</v>
      </c>
      <c r="D30" s="103" t="s">
        <v>75</v>
      </c>
      <c r="E30" s="97">
        <v>0</v>
      </c>
      <c r="F30" s="97">
        <v>0</v>
      </c>
      <c r="G30" s="97">
        <v>0</v>
      </c>
    </row>
    <row r="31" spans="1:7" s="15" customFormat="1" ht="27">
      <c r="A31" s="94" t="s">
        <v>45</v>
      </c>
      <c r="B31" s="96" t="s">
        <v>44</v>
      </c>
      <c r="C31" s="96"/>
      <c r="D31" s="96"/>
      <c r="E31" s="93">
        <f>E34</f>
        <v>25</v>
      </c>
      <c r="F31" s="93">
        <f>F34</f>
        <v>30</v>
      </c>
      <c r="G31" s="93">
        <f>G34</f>
        <v>30</v>
      </c>
    </row>
    <row r="32" spans="1:7" s="15" customFormat="1" ht="27.75">
      <c r="A32" s="98" t="s">
        <v>83</v>
      </c>
      <c r="B32" s="100" t="s">
        <v>44</v>
      </c>
      <c r="C32" s="100" t="s">
        <v>84</v>
      </c>
      <c r="D32" s="100"/>
      <c r="E32" s="104">
        <f aca="true" t="shared" si="0" ref="E32:G33">E33</f>
        <v>25</v>
      </c>
      <c r="F32" s="104">
        <f t="shared" si="0"/>
        <v>30</v>
      </c>
      <c r="G32" s="104">
        <f t="shared" si="0"/>
        <v>30</v>
      </c>
    </row>
    <row r="33" spans="1:7" s="15" customFormat="1" ht="56.25">
      <c r="A33" s="102" t="s">
        <v>85</v>
      </c>
      <c r="B33" s="103" t="s">
        <v>44</v>
      </c>
      <c r="C33" s="103" t="s">
        <v>86</v>
      </c>
      <c r="D33" s="103"/>
      <c r="E33" s="104">
        <f t="shared" si="0"/>
        <v>25</v>
      </c>
      <c r="F33" s="104">
        <f t="shared" si="0"/>
        <v>30</v>
      </c>
      <c r="G33" s="104">
        <f t="shared" si="0"/>
        <v>30</v>
      </c>
    </row>
    <row r="34" spans="1:7" s="15" customFormat="1" ht="27.75">
      <c r="A34" s="102" t="s">
        <v>74</v>
      </c>
      <c r="B34" s="103" t="s">
        <v>44</v>
      </c>
      <c r="C34" s="103" t="s">
        <v>86</v>
      </c>
      <c r="D34" s="103" t="s">
        <v>75</v>
      </c>
      <c r="E34" s="104">
        <v>25</v>
      </c>
      <c r="F34" s="104">
        <v>30</v>
      </c>
      <c r="G34" s="104">
        <v>30</v>
      </c>
    </row>
    <row r="35" spans="1:7" s="15" customFormat="1" ht="27">
      <c r="A35" s="94" t="s">
        <v>9</v>
      </c>
      <c r="B35" s="96" t="s">
        <v>36</v>
      </c>
      <c r="C35" s="96"/>
      <c r="D35" s="96"/>
      <c r="E35" s="97">
        <f>E36+E39+E49+E47</f>
        <v>179.10000000000002</v>
      </c>
      <c r="F35" s="97">
        <f>F36+F39+F49+F47</f>
        <v>170.6</v>
      </c>
      <c r="G35" s="97">
        <f>G36+G39+G49+G47</f>
        <v>170.6</v>
      </c>
    </row>
    <row r="36" spans="1:7" s="15" customFormat="1" ht="90.75" customHeight="1">
      <c r="A36" s="98" t="s">
        <v>220</v>
      </c>
      <c r="B36" s="100" t="s">
        <v>36</v>
      </c>
      <c r="C36" s="100" t="s">
        <v>70</v>
      </c>
      <c r="D36" s="100"/>
      <c r="E36" s="101">
        <f>E38</f>
        <v>75.7</v>
      </c>
      <c r="F36" s="101">
        <f>F38</f>
        <v>75.7</v>
      </c>
      <c r="G36" s="101">
        <f>G38</f>
        <v>75.7</v>
      </c>
    </row>
    <row r="37" spans="1:7" s="15" customFormat="1" ht="117" customHeight="1">
      <c r="A37" s="105" t="s">
        <v>175</v>
      </c>
      <c r="B37" s="103" t="s">
        <v>36</v>
      </c>
      <c r="C37" s="103" t="s">
        <v>87</v>
      </c>
      <c r="D37" s="103"/>
      <c r="E37" s="104">
        <f>E38</f>
        <v>75.7</v>
      </c>
      <c r="F37" s="104">
        <f>F38</f>
        <v>75.7</v>
      </c>
      <c r="G37" s="104">
        <f>G38</f>
        <v>75.7</v>
      </c>
    </row>
    <row r="38" spans="1:7" s="15" customFormat="1" ht="84">
      <c r="A38" s="102" t="s">
        <v>72</v>
      </c>
      <c r="B38" s="103" t="s">
        <v>36</v>
      </c>
      <c r="C38" s="103" t="s">
        <v>87</v>
      </c>
      <c r="D38" s="103" t="s">
        <v>73</v>
      </c>
      <c r="E38" s="104">
        <v>75.7</v>
      </c>
      <c r="F38" s="104">
        <v>75.7</v>
      </c>
      <c r="G38" s="104">
        <v>75.7</v>
      </c>
    </row>
    <row r="39" spans="1:7" s="15" customFormat="1" ht="168.75">
      <c r="A39" s="98" t="s">
        <v>88</v>
      </c>
      <c r="B39" s="100" t="s">
        <v>36</v>
      </c>
      <c r="C39" s="100" t="s">
        <v>89</v>
      </c>
      <c r="D39" s="100"/>
      <c r="E39" s="101">
        <v>33</v>
      </c>
      <c r="F39" s="101">
        <v>33</v>
      </c>
      <c r="G39" s="101">
        <v>33</v>
      </c>
    </row>
    <row r="40" spans="1:7" s="15" customFormat="1" ht="112.5">
      <c r="A40" s="102" t="s">
        <v>90</v>
      </c>
      <c r="B40" s="103" t="s">
        <v>36</v>
      </c>
      <c r="C40" s="103" t="s">
        <v>91</v>
      </c>
      <c r="D40" s="103"/>
      <c r="E40" s="104">
        <f>E39</f>
        <v>33</v>
      </c>
      <c r="F40" s="104">
        <f>F39</f>
        <v>33</v>
      </c>
      <c r="G40" s="104">
        <f>G39</f>
        <v>33</v>
      </c>
    </row>
    <row r="41" spans="1:7" s="15" customFormat="1" ht="84">
      <c r="A41" s="102" t="s">
        <v>72</v>
      </c>
      <c r="B41" s="103" t="s">
        <v>36</v>
      </c>
      <c r="C41" s="103" t="s">
        <v>91</v>
      </c>
      <c r="D41" s="103" t="s">
        <v>73</v>
      </c>
      <c r="E41" s="104">
        <f>E39</f>
        <v>33</v>
      </c>
      <c r="F41" s="104">
        <f>F39</f>
        <v>33</v>
      </c>
      <c r="G41" s="104">
        <f>G39</f>
        <v>33</v>
      </c>
    </row>
    <row r="42" spans="1:7" s="15" customFormat="1" ht="59.25" customHeight="1">
      <c r="A42" s="98" t="s">
        <v>81</v>
      </c>
      <c r="B42" s="100" t="s">
        <v>36</v>
      </c>
      <c r="C42" s="100" t="s">
        <v>82</v>
      </c>
      <c r="D42" s="100"/>
      <c r="E42" s="101">
        <f>E47</f>
        <v>8.62</v>
      </c>
      <c r="F42" s="101">
        <f>F47</f>
        <v>10</v>
      </c>
      <c r="G42" s="101">
        <f>G47</f>
        <v>10</v>
      </c>
    </row>
    <row r="43" spans="1:7" s="15" customFormat="1" ht="25.5" customHeight="1" hidden="1">
      <c r="A43" s="102" t="s">
        <v>83</v>
      </c>
      <c r="B43" s="103" t="s">
        <v>36</v>
      </c>
      <c r="C43" s="103" t="s">
        <v>84</v>
      </c>
      <c r="D43" s="103"/>
      <c r="E43" s="104"/>
      <c r="F43" s="104"/>
      <c r="G43" s="104"/>
    </row>
    <row r="44" spans="1:7" s="15" customFormat="1" ht="24" customHeight="1" hidden="1">
      <c r="A44" s="102" t="s">
        <v>162</v>
      </c>
      <c r="B44" s="103" t="s">
        <v>36</v>
      </c>
      <c r="C44" s="103" t="s">
        <v>93</v>
      </c>
      <c r="D44" s="103"/>
      <c r="E44" s="104"/>
      <c r="F44" s="104"/>
      <c r="G44" s="104"/>
    </row>
    <row r="45" spans="1:7" s="15" customFormat="1" ht="27" customHeight="1" hidden="1">
      <c r="A45" s="102" t="s">
        <v>74</v>
      </c>
      <c r="B45" s="103" t="s">
        <v>36</v>
      </c>
      <c r="C45" s="103" t="s">
        <v>93</v>
      </c>
      <c r="D45" s="103" t="s">
        <v>75</v>
      </c>
      <c r="E45" s="104"/>
      <c r="F45" s="104"/>
      <c r="G45" s="104"/>
    </row>
    <row r="46" spans="1:7" s="15" customFormat="1" ht="84" customHeight="1">
      <c r="A46" s="102" t="s">
        <v>94</v>
      </c>
      <c r="B46" s="103" t="s">
        <v>36</v>
      </c>
      <c r="C46" s="103" t="s">
        <v>95</v>
      </c>
      <c r="D46" s="103"/>
      <c r="E46" s="104">
        <f aca="true" t="shared" si="1" ref="E46:G47">E47</f>
        <v>8.62</v>
      </c>
      <c r="F46" s="104">
        <f t="shared" si="1"/>
        <v>10</v>
      </c>
      <c r="G46" s="104">
        <f t="shared" si="1"/>
        <v>10</v>
      </c>
    </row>
    <row r="47" spans="1:7" s="15" customFormat="1" ht="87" customHeight="1">
      <c r="A47" s="102" t="s">
        <v>96</v>
      </c>
      <c r="B47" s="103" t="s">
        <v>36</v>
      </c>
      <c r="C47" s="103" t="s">
        <v>97</v>
      </c>
      <c r="D47" s="103"/>
      <c r="E47" s="104">
        <f t="shared" si="1"/>
        <v>8.62</v>
      </c>
      <c r="F47" s="104">
        <f t="shared" si="1"/>
        <v>10</v>
      </c>
      <c r="G47" s="104">
        <f t="shared" si="1"/>
        <v>10</v>
      </c>
    </row>
    <row r="48" spans="1:7" s="15" customFormat="1" ht="40.5" customHeight="1">
      <c r="A48" s="102" t="s">
        <v>74</v>
      </c>
      <c r="B48" s="103" t="s">
        <v>36</v>
      </c>
      <c r="C48" s="103" t="s">
        <v>97</v>
      </c>
      <c r="D48" s="103" t="s">
        <v>75</v>
      </c>
      <c r="E48" s="104">
        <v>8.62</v>
      </c>
      <c r="F48" s="104">
        <v>10</v>
      </c>
      <c r="G48" s="104">
        <v>10</v>
      </c>
    </row>
    <row r="49" spans="1:7" s="15" customFormat="1" ht="27.75">
      <c r="A49" s="102" t="s">
        <v>176</v>
      </c>
      <c r="B49" s="103" t="s">
        <v>36</v>
      </c>
      <c r="C49" s="103" t="s">
        <v>98</v>
      </c>
      <c r="D49" s="103"/>
      <c r="E49" s="104">
        <f>E50</f>
        <v>61.78</v>
      </c>
      <c r="F49" s="104">
        <f>F50</f>
        <v>51.9</v>
      </c>
      <c r="G49" s="104">
        <f>G50</f>
        <v>51.9</v>
      </c>
    </row>
    <row r="50" spans="1:7" s="15" customFormat="1" ht="56.25">
      <c r="A50" s="102" t="s">
        <v>99</v>
      </c>
      <c r="B50" s="103" t="s">
        <v>36</v>
      </c>
      <c r="C50" s="103" t="s">
        <v>100</v>
      </c>
      <c r="D50" s="103"/>
      <c r="E50" s="104">
        <f>E51+E52</f>
        <v>61.78</v>
      </c>
      <c r="F50" s="104">
        <f>F51+F52</f>
        <v>51.9</v>
      </c>
      <c r="G50" s="104">
        <f>G51+G52</f>
        <v>51.9</v>
      </c>
    </row>
    <row r="51" spans="1:7" s="15" customFormat="1" ht="56.25">
      <c r="A51" s="102" t="s">
        <v>101</v>
      </c>
      <c r="B51" s="103" t="s">
        <v>36</v>
      </c>
      <c r="C51" s="103" t="s">
        <v>100</v>
      </c>
      <c r="D51" s="103" t="s">
        <v>73</v>
      </c>
      <c r="E51" s="104">
        <v>59.88</v>
      </c>
      <c r="F51" s="104">
        <v>50</v>
      </c>
      <c r="G51" s="104">
        <v>50</v>
      </c>
    </row>
    <row r="52" spans="1:7" s="15" customFormat="1" ht="56.25">
      <c r="A52" s="102" t="s">
        <v>101</v>
      </c>
      <c r="B52" s="103" t="s">
        <v>36</v>
      </c>
      <c r="C52" s="103" t="s">
        <v>100</v>
      </c>
      <c r="D52" s="103" t="s">
        <v>75</v>
      </c>
      <c r="E52" s="104">
        <v>1.9</v>
      </c>
      <c r="F52" s="104">
        <v>1.9</v>
      </c>
      <c r="G52" s="104">
        <v>1.9</v>
      </c>
    </row>
    <row r="53" spans="1:7" s="15" customFormat="1" ht="27">
      <c r="A53" s="91" t="s">
        <v>10</v>
      </c>
      <c r="B53" s="92" t="s">
        <v>11</v>
      </c>
      <c r="C53" s="92"/>
      <c r="D53" s="92"/>
      <c r="E53" s="93">
        <f>E55</f>
        <v>202.5</v>
      </c>
      <c r="F53" s="93">
        <f>F55</f>
        <v>206.6</v>
      </c>
      <c r="G53" s="93">
        <f>G55</f>
        <v>221</v>
      </c>
    </row>
    <row r="54" spans="1:7" s="15" customFormat="1" ht="56.25">
      <c r="A54" s="98" t="s">
        <v>12</v>
      </c>
      <c r="B54" s="96" t="s">
        <v>13</v>
      </c>
      <c r="C54" s="96" t="s">
        <v>62</v>
      </c>
      <c r="D54" s="96"/>
      <c r="E54" s="97">
        <f aca="true" t="shared" si="2" ref="E54:G55">E55</f>
        <v>202.5</v>
      </c>
      <c r="F54" s="97">
        <f t="shared" si="2"/>
        <v>206.6</v>
      </c>
      <c r="G54" s="97">
        <f t="shared" si="2"/>
        <v>221</v>
      </c>
    </row>
    <row r="55" spans="1:7" s="15" customFormat="1" ht="56.25">
      <c r="A55" s="98" t="s">
        <v>102</v>
      </c>
      <c r="B55" s="100" t="s">
        <v>13</v>
      </c>
      <c r="C55" s="100" t="s">
        <v>103</v>
      </c>
      <c r="D55" s="100"/>
      <c r="E55" s="101">
        <f t="shared" si="2"/>
        <v>202.5</v>
      </c>
      <c r="F55" s="101">
        <f t="shared" si="2"/>
        <v>206.6</v>
      </c>
      <c r="G55" s="101">
        <f t="shared" si="2"/>
        <v>221</v>
      </c>
    </row>
    <row r="56" spans="1:7" s="15" customFormat="1" ht="84">
      <c r="A56" s="102" t="s">
        <v>104</v>
      </c>
      <c r="B56" s="103" t="s">
        <v>13</v>
      </c>
      <c r="C56" s="103" t="s">
        <v>105</v>
      </c>
      <c r="D56" s="103"/>
      <c r="E56" s="104">
        <f>E57+E58</f>
        <v>202.5</v>
      </c>
      <c r="F56" s="104">
        <f>F57+F58</f>
        <v>206.6</v>
      </c>
      <c r="G56" s="104">
        <f>G57+G58</f>
        <v>221</v>
      </c>
    </row>
    <row r="57" spans="1:7" s="15" customFormat="1" ht="168.75">
      <c r="A57" s="102" t="s">
        <v>67</v>
      </c>
      <c r="B57" s="103" t="s">
        <v>13</v>
      </c>
      <c r="C57" s="103" t="s">
        <v>105</v>
      </c>
      <c r="D57" s="103" t="s">
        <v>68</v>
      </c>
      <c r="E57" s="104">
        <v>190.2</v>
      </c>
      <c r="F57" s="104">
        <v>190.2</v>
      </c>
      <c r="G57" s="104">
        <v>204.6</v>
      </c>
    </row>
    <row r="58" spans="1:7" s="15" customFormat="1" ht="56.25">
      <c r="A58" s="102" t="s">
        <v>101</v>
      </c>
      <c r="B58" s="103" t="s">
        <v>13</v>
      </c>
      <c r="C58" s="103" t="s">
        <v>105</v>
      </c>
      <c r="D58" s="103" t="s">
        <v>73</v>
      </c>
      <c r="E58" s="104">
        <v>12.3</v>
      </c>
      <c r="F58" s="104">
        <v>16.4</v>
      </c>
      <c r="G58" s="104">
        <v>16.4</v>
      </c>
    </row>
    <row r="59" spans="1:7" s="15" customFormat="1" ht="63" customHeight="1">
      <c r="A59" s="106" t="s">
        <v>14</v>
      </c>
      <c r="B59" s="92" t="s">
        <v>15</v>
      </c>
      <c r="C59" s="92"/>
      <c r="D59" s="92"/>
      <c r="E59" s="93">
        <f aca="true" t="shared" si="3" ref="E59:G61">E60</f>
        <v>36</v>
      </c>
      <c r="F59" s="93">
        <f t="shared" si="3"/>
        <v>34</v>
      </c>
      <c r="G59" s="93">
        <f t="shared" si="3"/>
        <v>20</v>
      </c>
    </row>
    <row r="60" spans="1:7" s="15" customFormat="1" ht="105" customHeight="1">
      <c r="A60" s="98" t="s">
        <v>106</v>
      </c>
      <c r="B60" s="100" t="s">
        <v>16</v>
      </c>
      <c r="C60" s="100"/>
      <c r="D60" s="100"/>
      <c r="E60" s="101">
        <f t="shared" si="3"/>
        <v>36</v>
      </c>
      <c r="F60" s="101">
        <f t="shared" si="3"/>
        <v>34</v>
      </c>
      <c r="G60" s="101">
        <f t="shared" si="3"/>
        <v>20</v>
      </c>
    </row>
    <row r="61" spans="1:7" s="15" customFormat="1" ht="72" customHeight="1">
      <c r="A61" s="98" t="s">
        <v>184</v>
      </c>
      <c r="B61" s="100" t="s">
        <v>16</v>
      </c>
      <c r="C61" s="100" t="s">
        <v>186</v>
      </c>
      <c r="D61" s="100"/>
      <c r="E61" s="101">
        <f t="shared" si="3"/>
        <v>36</v>
      </c>
      <c r="F61" s="101">
        <f t="shared" si="3"/>
        <v>34</v>
      </c>
      <c r="G61" s="101">
        <f t="shared" si="3"/>
        <v>20</v>
      </c>
    </row>
    <row r="62" spans="1:7" s="15" customFormat="1" ht="72" customHeight="1">
      <c r="A62" s="98" t="s">
        <v>210</v>
      </c>
      <c r="B62" s="100" t="s">
        <v>16</v>
      </c>
      <c r="C62" s="100" t="s">
        <v>209</v>
      </c>
      <c r="D62" s="100"/>
      <c r="E62" s="101">
        <f>E66+E64</f>
        <v>36</v>
      </c>
      <c r="F62" s="101">
        <f>F66+F64</f>
        <v>34</v>
      </c>
      <c r="G62" s="101">
        <f>G66+G64</f>
        <v>20</v>
      </c>
    </row>
    <row r="63" spans="1:7" s="15" customFormat="1" ht="96" customHeight="1">
      <c r="A63" s="102" t="s">
        <v>207</v>
      </c>
      <c r="B63" s="103" t="s">
        <v>16</v>
      </c>
      <c r="C63" s="103" t="s">
        <v>208</v>
      </c>
      <c r="D63" s="103"/>
      <c r="E63" s="104">
        <f>E64</f>
        <v>16</v>
      </c>
      <c r="F63" s="104">
        <f>F64</f>
        <v>14</v>
      </c>
      <c r="G63" s="104">
        <f>G64</f>
        <v>0</v>
      </c>
    </row>
    <row r="64" spans="1:7" s="15" customFormat="1" ht="77.25" customHeight="1">
      <c r="A64" s="102" t="s">
        <v>107</v>
      </c>
      <c r="B64" s="103" t="s">
        <v>16</v>
      </c>
      <c r="C64" s="103" t="s">
        <v>208</v>
      </c>
      <c r="D64" s="103" t="s">
        <v>73</v>
      </c>
      <c r="E64" s="104">
        <v>16</v>
      </c>
      <c r="F64" s="104">
        <v>14</v>
      </c>
      <c r="G64" s="104">
        <v>0</v>
      </c>
    </row>
    <row r="65" spans="1:7" s="15" customFormat="1" ht="96" customHeight="1">
      <c r="A65" s="102" t="s">
        <v>212</v>
      </c>
      <c r="B65" s="103" t="s">
        <v>16</v>
      </c>
      <c r="C65" s="103" t="s">
        <v>211</v>
      </c>
      <c r="D65" s="103"/>
      <c r="E65" s="104">
        <f>E66</f>
        <v>20</v>
      </c>
      <c r="F65" s="104">
        <f>F66</f>
        <v>20</v>
      </c>
      <c r="G65" s="104">
        <f>G66</f>
        <v>20</v>
      </c>
    </row>
    <row r="66" spans="1:7" s="15" customFormat="1" ht="77.25" customHeight="1">
      <c r="A66" s="102" t="s">
        <v>107</v>
      </c>
      <c r="B66" s="103" t="s">
        <v>16</v>
      </c>
      <c r="C66" s="103" t="s">
        <v>211</v>
      </c>
      <c r="D66" s="103" t="s">
        <v>73</v>
      </c>
      <c r="E66" s="104">
        <v>20</v>
      </c>
      <c r="F66" s="104">
        <v>20</v>
      </c>
      <c r="G66" s="104">
        <v>20</v>
      </c>
    </row>
    <row r="67" spans="1:7" s="15" customFormat="1" ht="54" customHeight="1">
      <c r="A67" s="94" t="s">
        <v>18</v>
      </c>
      <c r="B67" s="96" t="s">
        <v>17</v>
      </c>
      <c r="C67" s="96"/>
      <c r="D67" s="96"/>
      <c r="E67" s="97">
        <f>E68+E75</f>
        <v>2152.03</v>
      </c>
      <c r="F67" s="97">
        <f>F68+F75</f>
        <v>1120</v>
      </c>
      <c r="G67" s="97">
        <f>G68+G75</f>
        <v>1120</v>
      </c>
    </row>
    <row r="68" spans="1:7" s="15" customFormat="1" ht="56.25" customHeight="1">
      <c r="A68" s="94" t="s">
        <v>43</v>
      </c>
      <c r="B68" s="96" t="s">
        <v>42</v>
      </c>
      <c r="C68" s="96"/>
      <c r="D68" s="96"/>
      <c r="E68" s="97">
        <f>E71+E73</f>
        <v>2122.03</v>
      </c>
      <c r="F68" s="97">
        <f>F71+F73</f>
        <v>1120</v>
      </c>
      <c r="G68" s="97">
        <f>G71+G73</f>
        <v>1120</v>
      </c>
    </row>
    <row r="69" spans="1:7" s="15" customFormat="1" ht="48" customHeight="1">
      <c r="A69" s="98" t="s">
        <v>110</v>
      </c>
      <c r="B69" s="100" t="s">
        <v>42</v>
      </c>
      <c r="C69" s="103" t="s">
        <v>111</v>
      </c>
      <c r="D69" s="100"/>
      <c r="E69" s="101">
        <f>E71</f>
        <v>2122.03</v>
      </c>
      <c r="F69" s="101">
        <f>F71</f>
        <v>1120</v>
      </c>
      <c r="G69" s="101">
        <f>G71</f>
        <v>1120</v>
      </c>
    </row>
    <row r="70" spans="1:7" s="15" customFormat="1" ht="51.75" customHeight="1">
      <c r="A70" s="102" t="s">
        <v>112</v>
      </c>
      <c r="B70" s="103" t="s">
        <v>42</v>
      </c>
      <c r="C70" s="103" t="s">
        <v>113</v>
      </c>
      <c r="D70" s="103"/>
      <c r="E70" s="104">
        <f>E71</f>
        <v>2122.03</v>
      </c>
      <c r="F70" s="104">
        <f>F71</f>
        <v>1120</v>
      </c>
      <c r="G70" s="104">
        <f>G71</f>
        <v>1120</v>
      </c>
    </row>
    <row r="71" spans="1:7" s="15" customFormat="1" ht="66" customHeight="1">
      <c r="A71" s="102" t="s">
        <v>107</v>
      </c>
      <c r="B71" s="103" t="s">
        <v>42</v>
      </c>
      <c r="C71" s="103" t="s">
        <v>113</v>
      </c>
      <c r="D71" s="103" t="s">
        <v>73</v>
      </c>
      <c r="E71" s="104">
        <v>2122.03</v>
      </c>
      <c r="F71" s="104">
        <v>1120</v>
      </c>
      <c r="G71" s="104">
        <v>1120</v>
      </c>
    </row>
    <row r="72" spans="1:7" s="15" customFormat="1" ht="25.5" customHeight="1" hidden="1">
      <c r="A72" s="102" t="s">
        <v>161</v>
      </c>
      <c r="B72" s="103" t="s">
        <v>42</v>
      </c>
      <c r="C72" s="103" t="s">
        <v>152</v>
      </c>
      <c r="D72" s="103"/>
      <c r="E72" s="104">
        <f aca="true" t="shared" si="4" ref="E72:G73">E73</f>
        <v>0</v>
      </c>
      <c r="F72" s="104">
        <f t="shared" si="4"/>
        <v>0</v>
      </c>
      <c r="G72" s="104">
        <f t="shared" si="4"/>
        <v>0</v>
      </c>
    </row>
    <row r="73" spans="1:7" s="15" customFormat="1" ht="12.75" customHeight="1" hidden="1">
      <c r="A73" s="102" t="s">
        <v>160</v>
      </c>
      <c r="B73" s="103" t="s">
        <v>42</v>
      </c>
      <c r="C73" s="103" t="s">
        <v>158</v>
      </c>
      <c r="D73" s="103"/>
      <c r="E73" s="104">
        <f t="shared" si="4"/>
        <v>0</v>
      </c>
      <c r="F73" s="104">
        <f t="shared" si="4"/>
        <v>0</v>
      </c>
      <c r="G73" s="104">
        <f t="shared" si="4"/>
        <v>0</v>
      </c>
    </row>
    <row r="74" spans="1:7" s="15" customFormat="1" ht="21.75" customHeight="1" hidden="1">
      <c r="A74" s="102" t="s">
        <v>159</v>
      </c>
      <c r="B74" s="103" t="s">
        <v>42</v>
      </c>
      <c r="C74" s="103" t="s">
        <v>158</v>
      </c>
      <c r="D74" s="103" t="s">
        <v>73</v>
      </c>
      <c r="E74" s="104"/>
      <c r="F74" s="104"/>
      <c r="G74" s="104"/>
    </row>
    <row r="75" spans="1:7" s="15" customFormat="1" ht="42.75" customHeight="1">
      <c r="A75" s="94" t="s">
        <v>19</v>
      </c>
      <c r="B75" s="96" t="s">
        <v>20</v>
      </c>
      <c r="C75" s="96"/>
      <c r="D75" s="96"/>
      <c r="E75" s="97">
        <f>E79</f>
        <v>30</v>
      </c>
      <c r="F75" s="97">
        <f>F79</f>
        <v>0</v>
      </c>
      <c r="G75" s="97">
        <f>G79</f>
        <v>0</v>
      </c>
    </row>
    <row r="76" spans="1:7" s="15" customFormat="1" ht="45" customHeight="1">
      <c r="A76" s="98" t="s">
        <v>108</v>
      </c>
      <c r="B76" s="100" t="s">
        <v>20</v>
      </c>
      <c r="C76" s="100" t="s">
        <v>109</v>
      </c>
      <c r="D76" s="100"/>
      <c r="E76" s="101">
        <f>E79</f>
        <v>30</v>
      </c>
      <c r="F76" s="101">
        <f>F79</f>
        <v>0</v>
      </c>
      <c r="G76" s="101">
        <f>G79</f>
        <v>0</v>
      </c>
    </row>
    <row r="77" spans="1:7" s="15" customFormat="1" ht="39" customHeight="1">
      <c r="A77" s="98" t="s">
        <v>114</v>
      </c>
      <c r="B77" s="100" t="s">
        <v>20</v>
      </c>
      <c r="C77" s="100" t="s">
        <v>115</v>
      </c>
      <c r="D77" s="100"/>
      <c r="E77" s="101">
        <f aca="true" t="shared" si="5" ref="E77:G78">E78</f>
        <v>30</v>
      </c>
      <c r="F77" s="101">
        <f t="shared" si="5"/>
        <v>0</v>
      </c>
      <c r="G77" s="101">
        <f t="shared" si="5"/>
        <v>0</v>
      </c>
    </row>
    <row r="78" spans="1:7" s="15" customFormat="1" ht="43.5" customHeight="1">
      <c r="A78" s="102" t="s">
        <v>116</v>
      </c>
      <c r="B78" s="103" t="s">
        <v>20</v>
      </c>
      <c r="C78" s="103" t="s">
        <v>117</v>
      </c>
      <c r="D78" s="103"/>
      <c r="E78" s="104">
        <f t="shared" si="5"/>
        <v>30</v>
      </c>
      <c r="F78" s="104">
        <f t="shared" si="5"/>
        <v>0</v>
      </c>
      <c r="G78" s="104">
        <f t="shared" si="5"/>
        <v>0</v>
      </c>
    </row>
    <row r="79" spans="1:7" s="15" customFormat="1" ht="75.75" customHeight="1">
      <c r="A79" s="102" t="s">
        <v>72</v>
      </c>
      <c r="B79" s="103" t="s">
        <v>20</v>
      </c>
      <c r="C79" s="103" t="s">
        <v>117</v>
      </c>
      <c r="D79" s="103" t="s">
        <v>73</v>
      </c>
      <c r="E79" s="104">
        <v>30</v>
      </c>
      <c r="F79" s="104">
        <v>0</v>
      </c>
      <c r="G79" s="104">
        <v>0</v>
      </c>
    </row>
    <row r="80" spans="1:7" s="15" customFormat="1" ht="27.75">
      <c r="A80" s="91" t="s">
        <v>21</v>
      </c>
      <c r="B80" s="92" t="s">
        <v>22</v>
      </c>
      <c r="C80" s="103"/>
      <c r="D80" s="103"/>
      <c r="E80" s="93">
        <f>E81+E98</f>
        <v>8587.06</v>
      </c>
      <c r="F80" s="93">
        <f>F81+F98</f>
        <v>1857.91</v>
      </c>
      <c r="G80" s="93">
        <f>G81+G98</f>
        <v>1360</v>
      </c>
    </row>
    <row r="81" spans="1:7" s="15" customFormat="1" ht="27">
      <c r="A81" s="94" t="s">
        <v>23</v>
      </c>
      <c r="B81" s="96" t="s">
        <v>24</v>
      </c>
      <c r="C81" s="96"/>
      <c r="D81" s="96"/>
      <c r="E81" s="97">
        <f>E82+E88</f>
        <v>2047.9299999999998</v>
      </c>
      <c r="F81" s="97">
        <f>F82+F88</f>
        <v>1652.67</v>
      </c>
      <c r="G81" s="97">
        <f>G82+G88</f>
        <v>1353.32</v>
      </c>
    </row>
    <row r="82" spans="1:7" s="15" customFormat="1" ht="56.25">
      <c r="A82" s="98" t="s">
        <v>118</v>
      </c>
      <c r="B82" s="100" t="s">
        <v>24</v>
      </c>
      <c r="C82" s="100" t="s">
        <v>119</v>
      </c>
      <c r="D82" s="100"/>
      <c r="E82" s="101">
        <f>E84+E90+E92+E93+E96</f>
        <v>2027.9299999999998</v>
      </c>
      <c r="F82" s="101">
        <f>F84+F90+F92+F93</f>
        <v>1632.67</v>
      </c>
      <c r="G82" s="101">
        <f>G84+G90+G92+G93</f>
        <v>1353.32</v>
      </c>
    </row>
    <row r="83" spans="1:7" s="15" customFormat="1" ht="46.5" customHeight="1">
      <c r="A83" s="102" t="s">
        <v>120</v>
      </c>
      <c r="B83" s="103" t="s">
        <v>24</v>
      </c>
      <c r="C83" s="103" t="s">
        <v>121</v>
      </c>
      <c r="D83" s="103"/>
      <c r="E83" s="104">
        <f>E84</f>
        <v>624.04</v>
      </c>
      <c r="F83" s="104">
        <f>F84</f>
        <v>460.15</v>
      </c>
      <c r="G83" s="104">
        <f>G84</f>
        <v>180.8</v>
      </c>
    </row>
    <row r="84" spans="1:7" s="15" customFormat="1" ht="24.75" customHeight="1">
      <c r="A84" s="102" t="s">
        <v>72</v>
      </c>
      <c r="B84" s="103" t="s">
        <v>24</v>
      </c>
      <c r="C84" s="103" t="s">
        <v>121</v>
      </c>
      <c r="D84" s="103" t="s">
        <v>73</v>
      </c>
      <c r="E84" s="104">
        <v>624.04</v>
      </c>
      <c r="F84" s="104">
        <v>460.15</v>
      </c>
      <c r="G84" s="104">
        <v>180.8</v>
      </c>
    </row>
    <row r="85" spans="1:7" s="15" customFormat="1" ht="27.75">
      <c r="A85" s="102" t="s">
        <v>184</v>
      </c>
      <c r="B85" s="103" t="s">
        <v>24</v>
      </c>
      <c r="C85" s="103" t="s">
        <v>186</v>
      </c>
      <c r="D85" s="103"/>
      <c r="E85" s="104">
        <f>E88</f>
        <v>20</v>
      </c>
      <c r="F85" s="104">
        <f>F88</f>
        <v>20</v>
      </c>
      <c r="G85" s="104">
        <f>G88</f>
        <v>0</v>
      </c>
    </row>
    <row r="86" spans="1:7" s="32" customFormat="1" ht="50.25" customHeight="1">
      <c r="A86" s="98" t="s">
        <v>215</v>
      </c>
      <c r="B86" s="100" t="s">
        <v>24</v>
      </c>
      <c r="C86" s="100" t="s">
        <v>213</v>
      </c>
      <c r="D86" s="100"/>
      <c r="E86" s="101">
        <f>E88</f>
        <v>20</v>
      </c>
      <c r="F86" s="101">
        <f>F88</f>
        <v>20</v>
      </c>
      <c r="G86" s="101">
        <f>G88</f>
        <v>0</v>
      </c>
    </row>
    <row r="87" spans="1:7" s="15" customFormat="1" ht="46.5" customHeight="1">
      <c r="A87" s="102" t="s">
        <v>214</v>
      </c>
      <c r="B87" s="103" t="s">
        <v>24</v>
      </c>
      <c r="C87" s="103" t="s">
        <v>216</v>
      </c>
      <c r="D87" s="103"/>
      <c r="E87" s="104">
        <f>E88</f>
        <v>20</v>
      </c>
      <c r="F87" s="104">
        <f>F88</f>
        <v>20</v>
      </c>
      <c r="G87" s="104">
        <f>G88</f>
        <v>0</v>
      </c>
    </row>
    <row r="88" spans="1:7" s="15" customFormat="1" ht="55.5" customHeight="1">
      <c r="A88" s="102" t="s">
        <v>72</v>
      </c>
      <c r="B88" s="103" t="s">
        <v>24</v>
      </c>
      <c r="C88" s="103" t="s">
        <v>216</v>
      </c>
      <c r="D88" s="103" t="s">
        <v>73</v>
      </c>
      <c r="E88" s="104">
        <v>20</v>
      </c>
      <c r="F88" s="104">
        <v>20</v>
      </c>
      <c r="G88" s="104">
        <v>0</v>
      </c>
    </row>
    <row r="89" spans="1:7" s="15" customFormat="1" ht="48.75" customHeight="1">
      <c r="A89" s="102" t="s">
        <v>122</v>
      </c>
      <c r="B89" s="103" t="s">
        <v>24</v>
      </c>
      <c r="C89" s="103" t="s">
        <v>123</v>
      </c>
      <c r="D89" s="103"/>
      <c r="E89" s="104">
        <f>E90</f>
        <v>541.96</v>
      </c>
      <c r="F89" s="104">
        <f>F90</f>
        <v>541.96</v>
      </c>
      <c r="G89" s="104">
        <f>G90</f>
        <v>541.96</v>
      </c>
    </row>
    <row r="90" spans="1:7" s="15" customFormat="1" ht="61.5" customHeight="1">
      <c r="A90" s="102" t="s">
        <v>72</v>
      </c>
      <c r="B90" s="103" t="s">
        <v>24</v>
      </c>
      <c r="C90" s="103" t="s">
        <v>123</v>
      </c>
      <c r="D90" s="103" t="s">
        <v>73</v>
      </c>
      <c r="E90" s="104">
        <v>541.96</v>
      </c>
      <c r="F90" s="104">
        <v>541.96</v>
      </c>
      <c r="G90" s="104">
        <v>541.96</v>
      </c>
    </row>
    <row r="91" spans="1:7" s="15" customFormat="1" ht="45.75" customHeight="1">
      <c r="A91" s="102" t="s">
        <v>124</v>
      </c>
      <c r="B91" s="103" t="s">
        <v>24</v>
      </c>
      <c r="C91" s="103" t="s">
        <v>125</v>
      </c>
      <c r="D91" s="103"/>
      <c r="E91" s="104">
        <f>E92</f>
        <v>100</v>
      </c>
      <c r="F91" s="104">
        <f>F92</f>
        <v>100</v>
      </c>
      <c r="G91" s="104">
        <f>G92</f>
        <v>100</v>
      </c>
    </row>
    <row r="92" spans="1:7" s="15" customFormat="1" ht="66" customHeight="1">
      <c r="A92" s="102" t="s">
        <v>72</v>
      </c>
      <c r="B92" s="103" t="s">
        <v>24</v>
      </c>
      <c r="C92" s="103" t="s">
        <v>125</v>
      </c>
      <c r="D92" s="103" t="s">
        <v>73</v>
      </c>
      <c r="E92" s="104">
        <v>100</v>
      </c>
      <c r="F92" s="104">
        <v>100</v>
      </c>
      <c r="G92" s="104">
        <v>100</v>
      </c>
    </row>
    <row r="93" spans="1:7" s="32" customFormat="1" ht="37.5" customHeight="1">
      <c r="A93" s="98" t="s">
        <v>126</v>
      </c>
      <c r="B93" s="100" t="s">
        <v>24</v>
      </c>
      <c r="C93" s="100" t="s">
        <v>127</v>
      </c>
      <c r="D93" s="100"/>
      <c r="E93" s="101">
        <f>E94+E95</f>
        <v>530.56</v>
      </c>
      <c r="F93" s="101">
        <f>F94+F95</f>
        <v>530.56</v>
      </c>
      <c r="G93" s="101">
        <f>G94+G95</f>
        <v>530.56</v>
      </c>
    </row>
    <row r="94" spans="1:7" s="15" customFormat="1" ht="60" customHeight="1">
      <c r="A94" s="102" t="s">
        <v>72</v>
      </c>
      <c r="B94" s="103" t="s">
        <v>24</v>
      </c>
      <c r="C94" s="103" t="s">
        <v>127</v>
      </c>
      <c r="D94" s="103" t="s">
        <v>73</v>
      </c>
      <c r="E94" s="104">
        <v>500</v>
      </c>
      <c r="F94" s="104">
        <v>500</v>
      </c>
      <c r="G94" s="104">
        <v>500</v>
      </c>
    </row>
    <row r="95" spans="1:7" s="15" customFormat="1" ht="27.75">
      <c r="A95" s="102" t="s">
        <v>74</v>
      </c>
      <c r="B95" s="103" t="s">
        <v>24</v>
      </c>
      <c r="C95" s="103" t="s">
        <v>127</v>
      </c>
      <c r="D95" s="103" t="s">
        <v>75</v>
      </c>
      <c r="E95" s="104">
        <v>30.56</v>
      </c>
      <c r="F95" s="104">
        <v>30.56</v>
      </c>
      <c r="G95" s="104">
        <v>30.56</v>
      </c>
    </row>
    <row r="96" spans="1:7" s="31" customFormat="1" ht="56.25">
      <c r="A96" s="102" t="s">
        <v>323</v>
      </c>
      <c r="B96" s="103" t="s">
        <v>24</v>
      </c>
      <c r="C96" s="103" t="s">
        <v>322</v>
      </c>
      <c r="D96" s="103"/>
      <c r="E96" s="104">
        <f>E97</f>
        <v>231.37</v>
      </c>
      <c r="F96" s="104">
        <v>0</v>
      </c>
      <c r="G96" s="104">
        <v>0</v>
      </c>
    </row>
    <row r="97" spans="1:7" s="31" customFormat="1" ht="84">
      <c r="A97" s="102" t="s">
        <v>72</v>
      </c>
      <c r="B97" s="103" t="s">
        <v>24</v>
      </c>
      <c r="C97" s="103" t="s">
        <v>322</v>
      </c>
      <c r="D97" s="103">
        <v>200</v>
      </c>
      <c r="E97" s="104">
        <v>231.37</v>
      </c>
      <c r="F97" s="104">
        <v>0</v>
      </c>
      <c r="G97" s="104">
        <v>0</v>
      </c>
    </row>
    <row r="98" spans="1:7" s="15" customFormat="1" ht="41.25" customHeight="1">
      <c r="A98" s="94" t="s">
        <v>25</v>
      </c>
      <c r="B98" s="96" t="s">
        <v>26</v>
      </c>
      <c r="C98" s="96"/>
      <c r="D98" s="96"/>
      <c r="E98" s="97">
        <f>E99+E108</f>
        <v>6539.13</v>
      </c>
      <c r="F98" s="97">
        <f>F99+F108</f>
        <v>205.24</v>
      </c>
      <c r="G98" s="97">
        <f>G99+G108</f>
        <v>6.68</v>
      </c>
    </row>
    <row r="99" spans="1:7" s="15" customFormat="1" ht="41.25" customHeight="1">
      <c r="A99" s="98" t="s">
        <v>128</v>
      </c>
      <c r="B99" s="100" t="s">
        <v>26</v>
      </c>
      <c r="C99" s="100" t="s">
        <v>129</v>
      </c>
      <c r="D99" s="100"/>
      <c r="E99" s="101">
        <f>E101+E105+E103+E106</f>
        <v>927.4699999999999</v>
      </c>
      <c r="F99" s="101">
        <f>F101+F105</f>
        <v>205.24</v>
      </c>
      <c r="G99" s="101">
        <f>G101+G105</f>
        <v>6.68</v>
      </c>
    </row>
    <row r="100" spans="1:7" s="15" customFormat="1" ht="41.25" customHeight="1">
      <c r="A100" s="102" t="s">
        <v>130</v>
      </c>
      <c r="B100" s="103" t="s">
        <v>26</v>
      </c>
      <c r="C100" s="103" t="s">
        <v>131</v>
      </c>
      <c r="D100" s="103"/>
      <c r="E100" s="107">
        <f>E101</f>
        <v>40</v>
      </c>
      <c r="F100" s="104">
        <f>F101</f>
        <v>50</v>
      </c>
      <c r="G100" s="104">
        <f>G101</f>
        <v>6.68</v>
      </c>
    </row>
    <row r="101" spans="1:7" s="15" customFormat="1" ht="84">
      <c r="A101" s="102" t="s">
        <v>72</v>
      </c>
      <c r="B101" s="103" t="s">
        <v>26</v>
      </c>
      <c r="C101" s="103" t="s">
        <v>131</v>
      </c>
      <c r="D101" s="103" t="s">
        <v>73</v>
      </c>
      <c r="E101" s="104">
        <v>40</v>
      </c>
      <c r="F101" s="104">
        <v>50</v>
      </c>
      <c r="G101" s="104">
        <v>6.68</v>
      </c>
    </row>
    <row r="102" spans="1:7" s="15" customFormat="1" ht="33" customHeight="1">
      <c r="A102" s="102" t="s">
        <v>227</v>
      </c>
      <c r="B102" s="103" t="s">
        <v>26</v>
      </c>
      <c r="C102" s="103" t="s">
        <v>226</v>
      </c>
      <c r="D102" s="103"/>
      <c r="E102" s="104">
        <f>E103+E104</f>
        <v>186.91</v>
      </c>
      <c r="F102" s="104">
        <f>F103+F104</f>
        <v>310.48</v>
      </c>
      <c r="G102" s="104">
        <f>G103+G104</f>
        <v>0</v>
      </c>
    </row>
    <row r="103" spans="1:7" s="15" customFormat="1" ht="49.5" customHeight="1">
      <c r="A103" s="102" t="s">
        <v>72</v>
      </c>
      <c r="B103" s="103" t="s">
        <v>26</v>
      </c>
      <c r="C103" s="103" t="s">
        <v>226</v>
      </c>
      <c r="D103" s="103" t="s">
        <v>73</v>
      </c>
      <c r="E103" s="104">
        <v>78.38</v>
      </c>
      <c r="F103" s="104">
        <v>155.24</v>
      </c>
      <c r="G103" s="104"/>
    </row>
    <row r="104" spans="1:7" s="15" customFormat="1" ht="33" customHeight="1">
      <c r="A104" s="102" t="s">
        <v>132</v>
      </c>
      <c r="B104" s="103" t="s">
        <v>26</v>
      </c>
      <c r="C104" s="103" t="s">
        <v>133</v>
      </c>
      <c r="D104" s="103"/>
      <c r="E104" s="104">
        <f>E105</f>
        <v>108.53</v>
      </c>
      <c r="F104" s="104">
        <f>F105</f>
        <v>155.24</v>
      </c>
      <c r="G104" s="104">
        <f>G105</f>
        <v>0</v>
      </c>
    </row>
    <row r="105" spans="1:7" s="15" customFormat="1" ht="48" customHeight="1">
      <c r="A105" s="102" t="s">
        <v>72</v>
      </c>
      <c r="B105" s="103" t="s">
        <v>26</v>
      </c>
      <c r="C105" s="103" t="s">
        <v>133</v>
      </c>
      <c r="D105" s="103" t="s">
        <v>73</v>
      </c>
      <c r="E105" s="104">
        <v>108.53</v>
      </c>
      <c r="F105" s="104">
        <v>155.24</v>
      </c>
      <c r="G105" s="104">
        <v>0</v>
      </c>
    </row>
    <row r="106" spans="1:7" s="15" customFormat="1" ht="48" customHeight="1">
      <c r="A106" s="102" t="s">
        <v>315</v>
      </c>
      <c r="B106" s="103" t="s">
        <v>26</v>
      </c>
      <c r="C106" s="103" t="s">
        <v>319</v>
      </c>
      <c r="D106" s="103"/>
      <c r="E106" s="104">
        <f>E107</f>
        <v>700.56</v>
      </c>
      <c r="F106" s="104">
        <f>F107</f>
        <v>0</v>
      </c>
      <c r="G106" s="104">
        <f>G107</f>
        <v>0</v>
      </c>
    </row>
    <row r="107" spans="1:7" s="15" customFormat="1" ht="48" customHeight="1">
      <c r="A107" s="102" t="s">
        <v>314</v>
      </c>
      <c r="B107" s="103" t="s">
        <v>26</v>
      </c>
      <c r="C107" s="103" t="s">
        <v>319</v>
      </c>
      <c r="D107" s="103" t="s">
        <v>80</v>
      </c>
      <c r="E107" s="104">
        <v>700.56</v>
      </c>
      <c r="F107" s="104">
        <v>0</v>
      </c>
      <c r="G107" s="104">
        <v>0</v>
      </c>
    </row>
    <row r="108" spans="1:7" s="15" customFormat="1" ht="21" customHeight="1">
      <c r="A108" s="102" t="s">
        <v>184</v>
      </c>
      <c r="B108" s="103" t="s">
        <v>26</v>
      </c>
      <c r="C108" s="103" t="s">
        <v>186</v>
      </c>
      <c r="D108" s="103"/>
      <c r="E108" s="104">
        <f>E110</f>
        <v>5611.66</v>
      </c>
      <c r="F108" s="104">
        <f>F110</f>
        <v>0</v>
      </c>
      <c r="G108" s="104">
        <f>G110</f>
        <v>0</v>
      </c>
    </row>
    <row r="109" spans="1:7" s="15" customFormat="1" ht="31.5" customHeight="1">
      <c r="A109" s="102" t="s">
        <v>185</v>
      </c>
      <c r="B109" s="103" t="s">
        <v>26</v>
      </c>
      <c r="C109" s="103" t="s">
        <v>318</v>
      </c>
      <c r="D109" s="103"/>
      <c r="E109" s="104">
        <f>E110</f>
        <v>5611.66</v>
      </c>
      <c r="F109" s="104">
        <f>F110</f>
        <v>0</v>
      </c>
      <c r="G109" s="104">
        <f>G110</f>
        <v>0</v>
      </c>
    </row>
    <row r="110" spans="1:7" s="15" customFormat="1" ht="48" customHeight="1">
      <c r="A110" s="102" t="s">
        <v>72</v>
      </c>
      <c r="B110" s="103" t="s">
        <v>26</v>
      </c>
      <c r="C110" s="103" t="s">
        <v>318</v>
      </c>
      <c r="D110" s="103" t="s">
        <v>73</v>
      </c>
      <c r="E110" s="104">
        <v>5611.66</v>
      </c>
      <c r="F110" s="104">
        <v>0</v>
      </c>
      <c r="G110" s="104">
        <v>0</v>
      </c>
    </row>
    <row r="111" spans="1:7" s="15" customFormat="1" ht="27.75">
      <c r="A111" s="91" t="s">
        <v>52</v>
      </c>
      <c r="B111" s="92" t="s">
        <v>27</v>
      </c>
      <c r="C111" s="103"/>
      <c r="D111" s="103"/>
      <c r="E111" s="93">
        <f>E113</f>
        <v>434.61</v>
      </c>
      <c r="F111" s="93">
        <f>F113</f>
        <v>372.74</v>
      </c>
      <c r="G111" s="93">
        <f>G113</f>
        <v>152.52</v>
      </c>
    </row>
    <row r="112" spans="1:7" s="15" customFormat="1" ht="27">
      <c r="A112" s="94" t="s">
        <v>32</v>
      </c>
      <c r="B112" s="96" t="s">
        <v>28</v>
      </c>
      <c r="C112" s="96"/>
      <c r="D112" s="96"/>
      <c r="E112" s="97">
        <f>E113</f>
        <v>434.61</v>
      </c>
      <c r="F112" s="97">
        <f>F113</f>
        <v>372.74</v>
      </c>
      <c r="G112" s="97">
        <f>G113</f>
        <v>152.52</v>
      </c>
    </row>
    <row r="113" spans="1:7" s="15" customFormat="1" ht="56.25">
      <c r="A113" s="98" t="s">
        <v>134</v>
      </c>
      <c r="B113" s="100" t="s">
        <v>28</v>
      </c>
      <c r="C113" s="103" t="s">
        <v>135</v>
      </c>
      <c r="D113" s="100"/>
      <c r="E113" s="101">
        <f>E114+E117</f>
        <v>434.61</v>
      </c>
      <c r="F113" s="101">
        <f>F114+F117</f>
        <v>372.74</v>
      </c>
      <c r="G113" s="101">
        <f>G114+G117</f>
        <v>152.52</v>
      </c>
    </row>
    <row r="114" spans="1:7" s="15" customFormat="1" ht="55.5" customHeight="1">
      <c r="A114" s="102" t="s">
        <v>136</v>
      </c>
      <c r="B114" s="103" t="s">
        <v>28</v>
      </c>
      <c r="C114" s="103" t="s">
        <v>137</v>
      </c>
      <c r="D114" s="103"/>
      <c r="E114" s="104">
        <f>E115+E116</f>
        <v>434.61</v>
      </c>
      <c r="F114" s="104">
        <f>F115+F116</f>
        <v>372.74</v>
      </c>
      <c r="G114" s="104">
        <f>G115+G116</f>
        <v>152.52</v>
      </c>
    </row>
    <row r="115" spans="1:7" s="15" customFormat="1" ht="57" customHeight="1">
      <c r="A115" s="102" t="s">
        <v>72</v>
      </c>
      <c r="B115" s="103" t="s">
        <v>28</v>
      </c>
      <c r="C115" s="103" t="s">
        <v>137</v>
      </c>
      <c r="D115" s="103" t="s">
        <v>73</v>
      </c>
      <c r="E115" s="104">
        <v>337.55</v>
      </c>
      <c r="F115" s="104">
        <v>275.68</v>
      </c>
      <c r="G115" s="104">
        <v>55.46</v>
      </c>
    </row>
    <row r="116" spans="1:7" s="15" customFormat="1" ht="26.25" customHeight="1">
      <c r="A116" s="102" t="s">
        <v>74</v>
      </c>
      <c r="B116" s="103" t="s">
        <v>28</v>
      </c>
      <c r="C116" s="103" t="s">
        <v>137</v>
      </c>
      <c r="D116" s="103" t="s">
        <v>75</v>
      </c>
      <c r="E116" s="104">
        <v>97.06</v>
      </c>
      <c r="F116" s="104">
        <v>97.06</v>
      </c>
      <c r="G116" s="104">
        <v>97.06</v>
      </c>
    </row>
    <row r="117" spans="1:7" s="15" customFormat="1" ht="84" hidden="1">
      <c r="A117" s="102" t="s">
        <v>138</v>
      </c>
      <c r="B117" s="103" t="s">
        <v>28</v>
      </c>
      <c r="C117" s="108" t="s">
        <v>139</v>
      </c>
      <c r="D117" s="103"/>
      <c r="E117" s="104"/>
      <c r="F117" s="104"/>
      <c r="G117" s="104"/>
    </row>
    <row r="118" spans="1:7" s="15" customFormat="1" ht="56.25" hidden="1">
      <c r="A118" s="102" t="s">
        <v>101</v>
      </c>
      <c r="B118" s="103" t="s">
        <v>28</v>
      </c>
      <c r="C118" s="109" t="s">
        <v>139</v>
      </c>
      <c r="D118" s="103" t="s">
        <v>73</v>
      </c>
      <c r="E118" s="104"/>
      <c r="F118" s="104"/>
      <c r="G118" s="104"/>
    </row>
    <row r="119" spans="1:7" s="15" customFormat="1" ht="27">
      <c r="A119" s="91" t="s">
        <v>35</v>
      </c>
      <c r="B119" s="92" t="s">
        <v>29</v>
      </c>
      <c r="C119" s="92"/>
      <c r="D119" s="92"/>
      <c r="E119" s="93">
        <f>E120+E128+E124</f>
        <v>2582.51</v>
      </c>
      <c r="F119" s="93">
        <f>F120+F128</f>
        <v>238.82</v>
      </c>
      <c r="G119" s="93">
        <f>G120+G128</f>
        <v>238.82</v>
      </c>
    </row>
    <row r="120" spans="1:7" s="15" customFormat="1" ht="27">
      <c r="A120" s="94" t="s">
        <v>34</v>
      </c>
      <c r="B120" s="96" t="s">
        <v>30</v>
      </c>
      <c r="C120" s="96"/>
      <c r="D120" s="96"/>
      <c r="E120" s="97">
        <f>E123</f>
        <v>238.82</v>
      </c>
      <c r="F120" s="97">
        <f>F123</f>
        <v>238.82</v>
      </c>
      <c r="G120" s="97">
        <f>G123</f>
        <v>238.82</v>
      </c>
    </row>
    <row r="121" spans="1:7" s="15" customFormat="1" ht="56.25">
      <c r="A121" s="102" t="s">
        <v>140</v>
      </c>
      <c r="B121" s="103" t="s">
        <v>30</v>
      </c>
      <c r="C121" s="103" t="s">
        <v>141</v>
      </c>
      <c r="D121" s="103"/>
      <c r="E121" s="101">
        <f>E120</f>
        <v>238.82</v>
      </c>
      <c r="F121" s="101">
        <f>F120</f>
        <v>238.82</v>
      </c>
      <c r="G121" s="101">
        <f>G120</f>
        <v>238.82</v>
      </c>
    </row>
    <row r="122" spans="1:7" s="15" customFormat="1" ht="37.5" customHeight="1">
      <c r="A122" s="102" t="s">
        <v>177</v>
      </c>
      <c r="B122" s="103" t="s">
        <v>30</v>
      </c>
      <c r="C122" s="103" t="s">
        <v>142</v>
      </c>
      <c r="D122" s="103"/>
      <c r="E122" s="101">
        <f>E120</f>
        <v>238.82</v>
      </c>
      <c r="F122" s="101">
        <f>F120</f>
        <v>238.82</v>
      </c>
      <c r="G122" s="101">
        <f>G120</f>
        <v>238.82</v>
      </c>
    </row>
    <row r="123" spans="1:7" s="15" customFormat="1" ht="39" customHeight="1">
      <c r="A123" s="102" t="s">
        <v>143</v>
      </c>
      <c r="B123" s="103" t="s">
        <v>30</v>
      </c>
      <c r="C123" s="103" t="s">
        <v>144</v>
      </c>
      <c r="D123" s="103" t="s">
        <v>145</v>
      </c>
      <c r="E123" s="101">
        <v>238.82</v>
      </c>
      <c r="F123" s="101">
        <v>238.82</v>
      </c>
      <c r="G123" s="101">
        <v>238.82</v>
      </c>
    </row>
    <row r="124" spans="1:7" s="15" customFormat="1" ht="39" customHeight="1">
      <c r="A124" s="94" t="s">
        <v>338</v>
      </c>
      <c r="B124" s="96" t="s">
        <v>31</v>
      </c>
      <c r="C124" s="96"/>
      <c r="D124" s="96"/>
      <c r="E124" s="97">
        <f>E125</f>
        <v>5</v>
      </c>
      <c r="F124" s="97">
        <f>F128</f>
        <v>0</v>
      </c>
      <c r="G124" s="110">
        <f>G128</f>
        <v>0</v>
      </c>
    </row>
    <row r="125" spans="1:7" s="15" customFormat="1" ht="39" customHeight="1">
      <c r="A125" s="102" t="s">
        <v>143</v>
      </c>
      <c r="B125" s="103" t="s">
        <v>31</v>
      </c>
      <c r="C125" s="111" t="s">
        <v>82</v>
      </c>
      <c r="D125" s="103"/>
      <c r="E125" s="104">
        <f>E127</f>
        <v>5</v>
      </c>
      <c r="F125" s="104">
        <v>0</v>
      </c>
      <c r="G125" s="112">
        <v>0</v>
      </c>
    </row>
    <row r="126" spans="1:7" s="15" customFormat="1" ht="39" customHeight="1">
      <c r="A126" s="102" t="s">
        <v>339</v>
      </c>
      <c r="B126" s="103" t="s">
        <v>31</v>
      </c>
      <c r="C126" s="111" t="s">
        <v>84</v>
      </c>
      <c r="D126" s="96"/>
      <c r="E126" s="104">
        <f>E127</f>
        <v>5</v>
      </c>
      <c r="F126" s="104">
        <v>0</v>
      </c>
      <c r="G126" s="112">
        <v>0</v>
      </c>
    </row>
    <row r="127" spans="1:7" s="15" customFormat="1" ht="39" customHeight="1">
      <c r="A127" s="102" t="s">
        <v>143</v>
      </c>
      <c r="B127" s="103" t="s">
        <v>31</v>
      </c>
      <c r="C127" s="111" t="s">
        <v>86</v>
      </c>
      <c r="D127" s="103" t="s">
        <v>145</v>
      </c>
      <c r="E127" s="104">
        <v>5</v>
      </c>
      <c r="F127" s="104">
        <v>0</v>
      </c>
      <c r="G127" s="112">
        <v>0</v>
      </c>
    </row>
    <row r="128" spans="1:7" s="15" customFormat="1" ht="27">
      <c r="A128" s="94" t="s">
        <v>221</v>
      </c>
      <c r="B128" s="96" t="s">
        <v>206</v>
      </c>
      <c r="C128" s="96"/>
      <c r="D128" s="96"/>
      <c r="E128" s="97">
        <f>E129</f>
        <v>2338.69</v>
      </c>
      <c r="F128" s="97">
        <f>F129</f>
        <v>0</v>
      </c>
      <c r="G128" s="97">
        <f>G129</f>
        <v>0</v>
      </c>
    </row>
    <row r="129" spans="1:7" s="15" customFormat="1" ht="28.5" customHeight="1">
      <c r="A129" s="98" t="s">
        <v>178</v>
      </c>
      <c r="B129" s="100" t="s">
        <v>206</v>
      </c>
      <c r="C129" s="100" t="s">
        <v>146</v>
      </c>
      <c r="D129" s="100"/>
      <c r="E129" s="101">
        <f>E131</f>
        <v>2338.69</v>
      </c>
      <c r="F129" s="101">
        <f>F131</f>
        <v>0</v>
      </c>
      <c r="G129" s="101">
        <f>G131</f>
        <v>0</v>
      </c>
    </row>
    <row r="130" spans="1:7" s="15" customFormat="1" ht="55.5" customHeight="1">
      <c r="A130" s="98" t="s">
        <v>225</v>
      </c>
      <c r="B130" s="100" t="s">
        <v>206</v>
      </c>
      <c r="C130" s="100" t="s">
        <v>196</v>
      </c>
      <c r="D130" s="100"/>
      <c r="E130" s="101">
        <f>E131</f>
        <v>2338.69</v>
      </c>
      <c r="F130" s="101">
        <f>F131</f>
        <v>0</v>
      </c>
      <c r="G130" s="101">
        <f>G131</f>
        <v>0</v>
      </c>
    </row>
    <row r="131" spans="1:7" s="15" customFormat="1" ht="35.25" customHeight="1">
      <c r="A131" s="105" t="s">
        <v>143</v>
      </c>
      <c r="B131" s="100" t="s">
        <v>206</v>
      </c>
      <c r="C131" s="100" t="s">
        <v>196</v>
      </c>
      <c r="D131" s="100" t="s">
        <v>145</v>
      </c>
      <c r="E131" s="101">
        <v>2338.69</v>
      </c>
      <c r="F131" s="101">
        <v>0</v>
      </c>
      <c r="G131" s="101">
        <v>0</v>
      </c>
    </row>
    <row r="132" spans="1:7" s="15" customFormat="1" ht="43.5" customHeight="1">
      <c r="A132" s="94" t="s">
        <v>57</v>
      </c>
      <c r="B132" s="96" t="s">
        <v>56</v>
      </c>
      <c r="C132" s="96"/>
      <c r="D132" s="96"/>
      <c r="E132" s="97">
        <f>E136</f>
        <v>30</v>
      </c>
      <c r="F132" s="97">
        <f>F136</f>
        <v>30</v>
      </c>
      <c r="G132" s="97">
        <f>G136</f>
        <v>30</v>
      </c>
    </row>
    <row r="133" spans="1:7" s="15" customFormat="1" ht="39.75" customHeight="1">
      <c r="A133" s="98" t="s">
        <v>50</v>
      </c>
      <c r="B133" s="96" t="s">
        <v>49</v>
      </c>
      <c r="C133" s="96"/>
      <c r="D133" s="96"/>
      <c r="E133" s="97">
        <f>E136</f>
        <v>30</v>
      </c>
      <c r="F133" s="97">
        <f>F136</f>
        <v>30</v>
      </c>
      <c r="G133" s="97">
        <f>G136</f>
        <v>30</v>
      </c>
    </row>
    <row r="134" spans="1:7" s="15" customFormat="1" ht="71.25" customHeight="1">
      <c r="A134" s="102" t="s">
        <v>219</v>
      </c>
      <c r="B134" s="103" t="s">
        <v>49</v>
      </c>
      <c r="C134" s="103" t="s">
        <v>217</v>
      </c>
      <c r="D134" s="103"/>
      <c r="E134" s="104">
        <f>E136</f>
        <v>30</v>
      </c>
      <c r="F134" s="104">
        <f>F136</f>
        <v>30</v>
      </c>
      <c r="G134" s="104">
        <f>G136</f>
        <v>30</v>
      </c>
    </row>
    <row r="135" spans="1:7" s="15" customFormat="1" ht="58.5" customHeight="1">
      <c r="A135" s="102" t="s">
        <v>136</v>
      </c>
      <c r="B135" s="103" t="s">
        <v>49</v>
      </c>
      <c r="C135" s="103" t="s">
        <v>218</v>
      </c>
      <c r="D135" s="103"/>
      <c r="E135" s="104">
        <f>E136</f>
        <v>30</v>
      </c>
      <c r="F135" s="104">
        <f>F136</f>
        <v>30</v>
      </c>
      <c r="G135" s="104">
        <f>G136</f>
        <v>30</v>
      </c>
    </row>
    <row r="136" spans="1:7" s="15" customFormat="1" ht="51.75" customHeight="1">
      <c r="A136" s="102" t="s">
        <v>101</v>
      </c>
      <c r="B136" s="103" t="s">
        <v>49</v>
      </c>
      <c r="C136" s="103" t="s">
        <v>218</v>
      </c>
      <c r="D136" s="103" t="s">
        <v>73</v>
      </c>
      <c r="E136" s="104">
        <v>30</v>
      </c>
      <c r="F136" s="104">
        <v>30</v>
      </c>
      <c r="G136" s="104">
        <v>30</v>
      </c>
    </row>
    <row r="137" spans="1:7" s="15" customFormat="1" ht="50.25" customHeight="1">
      <c r="A137" s="94" t="s">
        <v>199</v>
      </c>
      <c r="B137" s="96" t="s">
        <v>190</v>
      </c>
      <c r="C137" s="113"/>
      <c r="D137" s="96"/>
      <c r="E137" s="97">
        <f>E141</f>
        <v>0.95</v>
      </c>
      <c r="F137" s="97">
        <f>F141</f>
        <v>0.89</v>
      </c>
      <c r="G137" s="97">
        <f>G141</f>
        <v>0.78</v>
      </c>
    </row>
    <row r="138" spans="1:7" s="15" customFormat="1" ht="87" customHeight="1">
      <c r="A138" s="114" t="s">
        <v>198</v>
      </c>
      <c r="B138" s="96" t="s">
        <v>191</v>
      </c>
      <c r="C138" s="113"/>
      <c r="D138" s="96"/>
      <c r="E138" s="97">
        <f>E141</f>
        <v>0.95</v>
      </c>
      <c r="F138" s="97">
        <f>F141</f>
        <v>0.89</v>
      </c>
      <c r="G138" s="97">
        <f>G141</f>
        <v>0.78</v>
      </c>
    </row>
    <row r="139" spans="1:7" s="15" customFormat="1" ht="84.75" customHeight="1">
      <c r="A139" s="102" t="s">
        <v>200</v>
      </c>
      <c r="B139" s="103" t="s">
        <v>191</v>
      </c>
      <c r="C139" s="111" t="s">
        <v>193</v>
      </c>
      <c r="D139" s="103"/>
      <c r="E139" s="104">
        <f>E141</f>
        <v>0.95</v>
      </c>
      <c r="F139" s="104">
        <f>F141</f>
        <v>0.89</v>
      </c>
      <c r="G139" s="104">
        <f>G141</f>
        <v>0.78</v>
      </c>
    </row>
    <row r="140" spans="1:7" s="15" customFormat="1" ht="84.75" customHeight="1">
      <c r="A140" s="102" t="s">
        <v>200</v>
      </c>
      <c r="B140" s="103" t="s">
        <v>191</v>
      </c>
      <c r="C140" s="111" t="s">
        <v>194</v>
      </c>
      <c r="D140" s="103"/>
      <c r="E140" s="104">
        <f>E141</f>
        <v>0.95</v>
      </c>
      <c r="F140" s="104">
        <f>F141</f>
        <v>0.89</v>
      </c>
      <c r="G140" s="104">
        <f>G141</f>
        <v>0.78</v>
      </c>
    </row>
    <row r="141" spans="1:7" s="15" customFormat="1" ht="91.5" customHeight="1">
      <c r="A141" s="115" t="s">
        <v>201</v>
      </c>
      <c r="B141" s="116" t="s">
        <v>191</v>
      </c>
      <c r="C141" s="117" t="s">
        <v>194</v>
      </c>
      <c r="D141" s="116" t="s">
        <v>195</v>
      </c>
      <c r="E141" s="104">
        <v>0.95</v>
      </c>
      <c r="F141" s="104">
        <v>0.89</v>
      </c>
      <c r="G141" s="104">
        <v>0.78</v>
      </c>
    </row>
    <row r="142" spans="1:7" s="15" customFormat="1" ht="27">
      <c r="A142" s="118" t="s">
        <v>33</v>
      </c>
      <c r="B142" s="119"/>
      <c r="C142" s="119"/>
      <c r="D142" s="119"/>
      <c r="E142" s="120">
        <f>E137+E132+E119+E111+E80+E67+E59+E53+E10</f>
        <v>19462.4</v>
      </c>
      <c r="F142" s="120">
        <f>F137+F132+F119+F111+F80+F67+F59+F53+F10</f>
        <v>9476.029999999999</v>
      </c>
      <c r="G142" s="120">
        <f>G137+G132+G119+G111+G80+G67+G59+G53+G10</f>
        <v>8971.25</v>
      </c>
    </row>
    <row r="143" spans="1:7" s="51" customFormat="1" ht="18">
      <c r="A143" s="49"/>
      <c r="B143" s="50"/>
      <c r="C143" s="50"/>
      <c r="D143" s="50"/>
      <c r="E143" s="50"/>
      <c r="F143" s="50"/>
      <c r="G143" s="50"/>
    </row>
    <row r="144" spans="1:7" s="30" customFormat="1" ht="19.5" customHeight="1">
      <c r="A144" s="121" t="s">
        <v>153</v>
      </c>
      <c r="B144" s="122" t="s">
        <v>154</v>
      </c>
      <c r="C144" s="122"/>
      <c r="D144" s="122"/>
      <c r="E144" s="122"/>
      <c r="F144" s="122"/>
      <c r="G144" s="122"/>
    </row>
    <row r="145" spans="4:5" ht="27">
      <c r="D145" s="123"/>
      <c r="E145" s="123"/>
    </row>
    <row r="146" spans="4:5" ht="27">
      <c r="D146" s="123"/>
      <c r="E146" s="123"/>
    </row>
    <row r="147" spans="4:5" ht="27">
      <c r="D147" s="123"/>
      <c r="E147" s="123"/>
    </row>
    <row r="148" spans="4:5" ht="27">
      <c r="D148" s="123"/>
      <c r="E148" s="123"/>
    </row>
    <row r="149" spans="4:5" ht="27">
      <c r="D149" s="123"/>
      <c r="E149" s="123"/>
    </row>
    <row r="150" spans="4:5" ht="27">
      <c r="D150" s="123"/>
      <c r="E150" s="123"/>
    </row>
    <row r="151" spans="4:5" ht="27">
      <c r="D151" s="123"/>
      <c r="E151" s="123"/>
    </row>
    <row r="152" spans="4:5" ht="27">
      <c r="D152" s="123"/>
      <c r="E152" s="123"/>
    </row>
    <row r="153" spans="4:5" ht="27">
      <c r="D153" s="123"/>
      <c r="E153" s="123"/>
    </row>
    <row r="154" spans="4:5" ht="27">
      <c r="D154" s="123"/>
      <c r="E154" s="123"/>
    </row>
    <row r="155" spans="4:5" ht="27">
      <c r="D155" s="123"/>
      <c r="E155" s="123"/>
    </row>
    <row r="156" spans="4:5" ht="27">
      <c r="D156" s="123"/>
      <c r="E156" s="123"/>
    </row>
    <row r="157" spans="4:5" ht="27">
      <c r="D157" s="123"/>
      <c r="E157" s="123"/>
    </row>
    <row r="158" spans="4:5" ht="27">
      <c r="D158" s="123"/>
      <c r="E158" s="123"/>
    </row>
    <row r="159" spans="4:5" ht="27">
      <c r="D159" s="123"/>
      <c r="E159" s="123"/>
    </row>
    <row r="160" spans="4:5" ht="27">
      <c r="D160" s="123"/>
      <c r="E160" s="123"/>
    </row>
    <row r="161" spans="4:5" ht="27">
      <c r="D161" s="123"/>
      <c r="E161" s="123"/>
    </row>
    <row r="162" spans="4:5" ht="27">
      <c r="D162" s="123"/>
      <c r="E162" s="123"/>
    </row>
    <row r="163" spans="4:5" ht="27">
      <c r="D163" s="123"/>
      <c r="E163" s="123"/>
    </row>
    <row r="164" spans="4:5" ht="27">
      <c r="D164" s="123"/>
      <c r="E164" s="123"/>
    </row>
    <row r="165" spans="4:5" ht="27">
      <c r="D165" s="123"/>
      <c r="E165" s="123"/>
    </row>
    <row r="166" spans="4:5" ht="27">
      <c r="D166" s="123"/>
      <c r="E166" s="123"/>
    </row>
    <row r="167" spans="4:5" ht="27">
      <c r="D167" s="123"/>
      <c r="E167" s="123"/>
    </row>
    <row r="168" spans="4:5" ht="27">
      <c r="D168" s="123"/>
      <c r="E168" s="123"/>
    </row>
    <row r="169" spans="4:5" ht="27">
      <c r="D169" s="123"/>
      <c r="E169" s="123"/>
    </row>
    <row r="170" spans="4:5" ht="27">
      <c r="D170" s="123"/>
      <c r="E170" s="123"/>
    </row>
    <row r="171" spans="4:5" ht="27">
      <c r="D171" s="123"/>
      <c r="E171" s="123"/>
    </row>
    <row r="172" spans="4:5" ht="27">
      <c r="D172" s="123"/>
      <c r="E172" s="123"/>
    </row>
    <row r="173" spans="4:5" ht="27">
      <c r="D173" s="123"/>
      <c r="E173" s="123"/>
    </row>
    <row r="174" spans="4:5" ht="27">
      <c r="D174" s="123"/>
      <c r="E174" s="123"/>
    </row>
    <row r="175" spans="4:5" ht="27">
      <c r="D175" s="123"/>
      <c r="E175" s="123"/>
    </row>
    <row r="176" spans="4:5" ht="27">
      <c r="D176" s="123"/>
      <c r="E176" s="123"/>
    </row>
    <row r="177" spans="4:5" ht="27">
      <c r="D177" s="123"/>
      <c r="E177" s="123"/>
    </row>
    <row r="178" spans="4:5" ht="27">
      <c r="D178" s="123"/>
      <c r="E178" s="123"/>
    </row>
    <row r="179" spans="4:5" ht="27">
      <c r="D179" s="123"/>
      <c r="E179" s="123"/>
    </row>
    <row r="180" spans="4:5" ht="27">
      <c r="D180" s="123"/>
      <c r="E180" s="123"/>
    </row>
    <row r="181" spans="4:5" ht="27">
      <c r="D181" s="123"/>
      <c r="E181" s="123"/>
    </row>
    <row r="182" spans="4:5" ht="27">
      <c r="D182" s="123"/>
      <c r="E182" s="123"/>
    </row>
    <row r="183" spans="4:5" ht="27">
      <c r="D183" s="123"/>
      <c r="E183" s="123"/>
    </row>
    <row r="184" spans="4:5" ht="27">
      <c r="D184" s="123"/>
      <c r="E184" s="123"/>
    </row>
    <row r="185" spans="4:5" ht="27">
      <c r="D185" s="123"/>
      <c r="E185" s="123"/>
    </row>
    <row r="186" spans="4:5" ht="27">
      <c r="D186" s="123"/>
      <c r="E186" s="123"/>
    </row>
    <row r="187" spans="4:5" ht="27">
      <c r="D187" s="123"/>
      <c r="E187" s="123"/>
    </row>
    <row r="188" spans="4:5" ht="27">
      <c r="D188" s="123"/>
      <c r="E188" s="123"/>
    </row>
    <row r="189" spans="4:5" ht="27">
      <c r="D189" s="123"/>
      <c r="E189" s="123"/>
    </row>
    <row r="190" spans="4:5" ht="27">
      <c r="D190" s="123"/>
      <c r="E190" s="123"/>
    </row>
    <row r="191" spans="4:5" ht="27">
      <c r="D191" s="123"/>
      <c r="E191" s="123"/>
    </row>
    <row r="192" spans="4:5" ht="27">
      <c r="D192" s="123"/>
      <c r="E192" s="123"/>
    </row>
    <row r="193" spans="4:5" ht="27">
      <c r="D193" s="123"/>
      <c r="E193" s="123"/>
    </row>
    <row r="194" spans="4:5" ht="27">
      <c r="D194" s="123"/>
      <c r="E194" s="123"/>
    </row>
    <row r="195" spans="4:5" ht="27">
      <c r="D195" s="123"/>
      <c r="E195" s="123"/>
    </row>
    <row r="196" spans="4:5" ht="27">
      <c r="D196" s="123"/>
      <c r="E196" s="123"/>
    </row>
    <row r="197" spans="4:5" ht="27">
      <c r="D197" s="123"/>
      <c r="E197" s="123"/>
    </row>
    <row r="198" spans="4:5" ht="27">
      <c r="D198" s="123"/>
      <c r="E198" s="123"/>
    </row>
    <row r="199" spans="4:5" ht="27">
      <c r="D199" s="123"/>
      <c r="E199" s="123"/>
    </row>
    <row r="200" spans="4:5" ht="27">
      <c r="D200" s="123"/>
      <c r="E200" s="123"/>
    </row>
    <row r="201" spans="4:5" ht="27">
      <c r="D201" s="123"/>
      <c r="E201" s="123"/>
    </row>
    <row r="202" spans="4:5" ht="27">
      <c r="D202" s="123"/>
      <c r="E202" s="123"/>
    </row>
    <row r="203" spans="4:5" ht="27">
      <c r="D203" s="123"/>
      <c r="E203" s="123"/>
    </row>
    <row r="204" spans="4:5" ht="27">
      <c r="D204" s="123"/>
      <c r="E204" s="123"/>
    </row>
    <row r="205" spans="4:5" ht="27">
      <c r="D205" s="123"/>
      <c r="E205" s="123"/>
    </row>
    <row r="206" spans="4:5" ht="27">
      <c r="D206" s="123"/>
      <c r="E206" s="123"/>
    </row>
    <row r="207" spans="4:5" ht="27">
      <c r="D207" s="123"/>
      <c r="E207" s="123"/>
    </row>
    <row r="208" spans="4:5" ht="27">
      <c r="D208" s="123"/>
      <c r="E208" s="123"/>
    </row>
    <row r="209" spans="4:5" ht="27">
      <c r="D209" s="123"/>
      <c r="E209" s="123"/>
    </row>
    <row r="210" spans="4:5" ht="27">
      <c r="D210" s="123"/>
      <c r="E210" s="123"/>
    </row>
    <row r="211" spans="4:5" ht="27">
      <c r="D211" s="123"/>
      <c r="E211" s="123"/>
    </row>
    <row r="212" spans="4:5" ht="27">
      <c r="D212" s="123"/>
      <c r="E212" s="123"/>
    </row>
    <row r="213" spans="4:5" ht="27">
      <c r="D213" s="123"/>
      <c r="E213" s="123"/>
    </row>
    <row r="214" spans="4:5" ht="27">
      <c r="D214" s="123"/>
      <c r="E214" s="123"/>
    </row>
    <row r="215" spans="4:5" ht="27">
      <c r="D215" s="123"/>
      <c r="E215" s="123"/>
    </row>
    <row r="216" spans="4:5" ht="27">
      <c r="D216" s="123"/>
      <c r="E216" s="123"/>
    </row>
    <row r="217" spans="4:5" ht="27">
      <c r="D217" s="123"/>
      <c r="E217" s="123"/>
    </row>
    <row r="218" spans="4:5" ht="27">
      <c r="D218" s="123"/>
      <c r="E218" s="123"/>
    </row>
    <row r="219" spans="4:5" ht="27">
      <c r="D219" s="123"/>
      <c r="E219" s="123"/>
    </row>
    <row r="220" spans="4:5" ht="27">
      <c r="D220" s="123"/>
      <c r="E220" s="123"/>
    </row>
    <row r="221" spans="4:5" ht="27">
      <c r="D221" s="123"/>
      <c r="E221" s="123"/>
    </row>
    <row r="222" spans="4:5" ht="27">
      <c r="D222" s="123"/>
      <c r="E222" s="123"/>
    </row>
    <row r="223" spans="4:5" ht="27">
      <c r="D223" s="123"/>
      <c r="E223" s="123"/>
    </row>
    <row r="224" spans="4:5" ht="27">
      <c r="D224" s="123"/>
      <c r="E224" s="123"/>
    </row>
    <row r="225" spans="4:5" ht="27">
      <c r="D225" s="123"/>
      <c r="E225" s="123"/>
    </row>
    <row r="226" spans="4:5" ht="27">
      <c r="D226" s="123"/>
      <c r="E226" s="123"/>
    </row>
    <row r="227" spans="4:5" ht="27">
      <c r="D227" s="123"/>
      <c r="E227" s="123"/>
    </row>
    <row r="228" spans="4:5" ht="27">
      <c r="D228" s="123"/>
      <c r="E228" s="123"/>
    </row>
    <row r="229" spans="4:5" ht="27">
      <c r="D229" s="123"/>
      <c r="E229" s="123"/>
    </row>
    <row r="230" spans="4:5" ht="27">
      <c r="D230" s="123"/>
      <c r="E230" s="123"/>
    </row>
    <row r="231" spans="4:5" ht="27">
      <c r="D231" s="123"/>
      <c r="E231" s="123"/>
    </row>
    <row r="232" spans="4:5" ht="27">
      <c r="D232" s="123"/>
      <c r="E232" s="123"/>
    </row>
    <row r="233" spans="4:5" ht="27">
      <c r="D233" s="123"/>
      <c r="E233" s="123"/>
    </row>
    <row r="234" spans="4:5" ht="27">
      <c r="D234" s="123"/>
      <c r="E234" s="123"/>
    </row>
    <row r="235" spans="4:5" ht="27">
      <c r="D235" s="123"/>
      <c r="E235" s="123"/>
    </row>
    <row r="236" spans="4:5" ht="27">
      <c r="D236" s="123"/>
      <c r="E236" s="123"/>
    </row>
    <row r="237" spans="4:5" ht="27">
      <c r="D237" s="123"/>
      <c r="E237" s="123"/>
    </row>
    <row r="238" spans="4:5" ht="27">
      <c r="D238" s="123"/>
      <c r="E238" s="123"/>
    </row>
    <row r="239" spans="4:5" ht="27">
      <c r="D239" s="123"/>
      <c r="E239" s="123"/>
    </row>
    <row r="240" spans="4:5" ht="27">
      <c r="D240" s="123"/>
      <c r="E240" s="123"/>
    </row>
    <row r="241" spans="4:5" ht="27">
      <c r="D241" s="123"/>
      <c r="E241" s="123"/>
    </row>
    <row r="242" spans="4:5" ht="27">
      <c r="D242" s="123"/>
      <c r="E242" s="123"/>
    </row>
    <row r="243" spans="4:5" ht="27">
      <c r="D243" s="123"/>
      <c r="E243" s="123"/>
    </row>
    <row r="244" spans="4:5" ht="27">
      <c r="D244" s="123"/>
      <c r="E244" s="123"/>
    </row>
    <row r="245" spans="4:5" ht="27">
      <c r="D245" s="123"/>
      <c r="E245" s="123"/>
    </row>
    <row r="246" spans="4:5" ht="27">
      <c r="D246" s="123"/>
      <c r="E246" s="123"/>
    </row>
    <row r="247" spans="4:5" ht="27">
      <c r="D247" s="123"/>
      <c r="E247" s="123"/>
    </row>
    <row r="248" spans="4:5" ht="27">
      <c r="D248" s="123"/>
      <c r="E248" s="123"/>
    </row>
    <row r="249" spans="4:5" ht="27">
      <c r="D249" s="123"/>
      <c r="E249" s="123"/>
    </row>
    <row r="250" spans="4:5" ht="27">
      <c r="D250" s="123"/>
      <c r="E250" s="123"/>
    </row>
    <row r="251" spans="4:5" ht="27">
      <c r="D251" s="123"/>
      <c r="E251" s="123"/>
    </row>
    <row r="252" spans="4:5" ht="27">
      <c r="D252" s="123"/>
      <c r="E252" s="123"/>
    </row>
    <row r="253" spans="4:5" ht="27">
      <c r="D253" s="123"/>
      <c r="E253" s="123"/>
    </row>
    <row r="254" spans="4:5" ht="27">
      <c r="D254" s="123"/>
      <c r="E254" s="123"/>
    </row>
    <row r="255" spans="4:5" ht="27">
      <c r="D255" s="123"/>
      <c r="E255" s="123"/>
    </row>
    <row r="256" spans="4:5" ht="27">
      <c r="D256" s="123"/>
      <c r="E256" s="123"/>
    </row>
  </sheetData>
  <sheetProtection/>
  <mergeCells count="10">
    <mergeCell ref="B144:G144"/>
    <mergeCell ref="A2:G2"/>
    <mergeCell ref="A1:G1"/>
    <mergeCell ref="A142:D142"/>
    <mergeCell ref="A8:G8"/>
    <mergeCell ref="A7:G7"/>
    <mergeCell ref="A5:G5"/>
    <mergeCell ref="A4:G4"/>
    <mergeCell ref="A3:G3"/>
    <mergeCell ref="A143:IV143"/>
  </mergeCells>
  <printOptions/>
  <pageMargins left="0.7874015748031497" right="0" top="0" bottom="0" header="0.3937007874015748" footer="0.3937007874015748"/>
  <pageSetup fitToHeight="2" fitToWidth="1" horizontalDpi="600" verticalDpi="600" orientation="portrait" paperSize="9" scale="2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9"/>
  <sheetViews>
    <sheetView tabSelected="1" zoomScale="30" zoomScaleNormal="30" zoomScalePageLayoutView="0" workbookViewId="0" topLeftCell="A140">
      <selection activeCell="A146" sqref="A146"/>
    </sheetView>
  </sheetViews>
  <sheetFormatPr defaultColWidth="9.00390625" defaultRowHeight="12.75"/>
  <cols>
    <col min="1" max="1" width="201.75390625" style="127" customWidth="1"/>
    <col min="2" max="2" width="31.00390625" style="127" customWidth="1"/>
    <col min="3" max="3" width="35.125" style="127" customWidth="1"/>
    <col min="4" max="4" width="47.00390625" style="127" customWidth="1"/>
    <col min="5" max="5" width="26.00390625" style="127" customWidth="1"/>
    <col min="6" max="6" width="56.50390625" style="127" customWidth="1"/>
    <col min="7" max="7" width="39.375" style="127" customWidth="1"/>
    <col min="8" max="8" width="42.00390625" style="127" customWidth="1"/>
  </cols>
  <sheetData>
    <row r="1" spans="1:8" ht="45">
      <c r="A1" s="125" t="s">
        <v>183</v>
      </c>
      <c r="B1" s="125"/>
      <c r="C1" s="125"/>
      <c r="D1" s="125"/>
      <c r="E1" s="125"/>
      <c r="F1" s="125"/>
      <c r="G1" s="125"/>
      <c r="H1" s="125"/>
    </row>
    <row r="2" spans="1:8" ht="45">
      <c r="A2" s="125" t="s">
        <v>189</v>
      </c>
      <c r="B2" s="125"/>
      <c r="C2" s="125"/>
      <c r="D2" s="125"/>
      <c r="E2" s="125"/>
      <c r="F2" s="125"/>
      <c r="G2" s="125"/>
      <c r="H2" s="125"/>
    </row>
    <row r="3" spans="1:8" ht="45">
      <c r="A3" s="125" t="s">
        <v>0</v>
      </c>
      <c r="B3" s="125"/>
      <c r="C3" s="125"/>
      <c r="D3" s="125"/>
      <c r="E3" s="125"/>
      <c r="F3" s="125"/>
      <c r="G3" s="125"/>
      <c r="H3" s="125"/>
    </row>
    <row r="4" spans="1:8" ht="45">
      <c r="A4" s="125" t="s">
        <v>48</v>
      </c>
      <c r="B4" s="125"/>
      <c r="C4" s="125"/>
      <c r="D4" s="125"/>
      <c r="E4" s="125"/>
      <c r="F4" s="125"/>
      <c r="G4" s="125"/>
      <c r="H4" s="125"/>
    </row>
    <row r="5" spans="1:8" ht="45">
      <c r="A5" s="125" t="s">
        <v>328</v>
      </c>
      <c r="B5" s="125"/>
      <c r="C5" s="125"/>
      <c r="D5" s="125"/>
      <c r="E5" s="125"/>
      <c r="F5" s="125"/>
      <c r="G5" s="125"/>
      <c r="H5" s="125"/>
    </row>
    <row r="6" spans="1:6" ht="45">
      <c r="A6" s="126"/>
      <c r="B6" s="126"/>
      <c r="C6" s="126"/>
      <c r="D6" s="126"/>
      <c r="E6" s="126"/>
      <c r="F6" s="126"/>
    </row>
    <row r="7" spans="1:8" ht="83.25" customHeight="1">
      <c r="A7" s="128" t="s">
        <v>202</v>
      </c>
      <c r="B7" s="128"/>
      <c r="C7" s="128"/>
      <c r="D7" s="128"/>
      <c r="E7" s="128"/>
      <c r="F7" s="128"/>
      <c r="G7" s="128"/>
      <c r="H7" s="128"/>
    </row>
    <row r="8" spans="1:8" ht="45.75" thickBot="1">
      <c r="A8" s="129" t="s">
        <v>41</v>
      </c>
      <c r="B8" s="129"/>
      <c r="C8" s="129"/>
      <c r="D8" s="129"/>
      <c r="E8" s="129"/>
      <c r="F8" s="129"/>
      <c r="G8" s="129"/>
      <c r="H8" s="129"/>
    </row>
    <row r="9" spans="1:8" s="41" customFormat="1" ht="137.25" thickBot="1">
      <c r="A9" s="130" t="s">
        <v>1</v>
      </c>
      <c r="B9" s="131" t="s">
        <v>155</v>
      </c>
      <c r="C9" s="131" t="s">
        <v>2</v>
      </c>
      <c r="D9" s="131" t="s">
        <v>59</v>
      </c>
      <c r="E9" s="131" t="s">
        <v>60</v>
      </c>
      <c r="F9" s="131" t="s">
        <v>187</v>
      </c>
      <c r="G9" s="132" t="s">
        <v>188</v>
      </c>
      <c r="H9" s="133" t="s">
        <v>203</v>
      </c>
    </row>
    <row r="10" spans="1:8" s="30" customFormat="1" ht="228">
      <c r="A10" s="134" t="s">
        <v>156</v>
      </c>
      <c r="B10" s="135" t="s">
        <v>157</v>
      </c>
      <c r="C10" s="136"/>
      <c r="D10" s="136"/>
      <c r="E10" s="136"/>
      <c r="F10" s="136"/>
      <c r="G10" s="137"/>
      <c r="H10" s="138"/>
    </row>
    <row r="11" spans="1:8" ht="29.25" customHeight="1">
      <c r="A11" s="139" t="s">
        <v>3</v>
      </c>
      <c r="B11" s="140" t="s">
        <v>157</v>
      </c>
      <c r="C11" s="141" t="s">
        <v>4</v>
      </c>
      <c r="D11" s="141"/>
      <c r="E11" s="141"/>
      <c r="F11" s="142">
        <f>F12+F16+F22+F26+F31+F35</f>
        <v>5436.74</v>
      </c>
      <c r="G11" s="142">
        <f>G12+G16+G22+G26+G31+G35</f>
        <v>5615.07</v>
      </c>
      <c r="H11" s="143">
        <f>H12+H16+H22+H26+H31+H35</f>
        <v>5828.13</v>
      </c>
    </row>
    <row r="12" spans="1:8" ht="52.5" customHeight="1">
      <c r="A12" s="144" t="s">
        <v>5</v>
      </c>
      <c r="B12" s="140" t="s">
        <v>157</v>
      </c>
      <c r="C12" s="145" t="s">
        <v>6</v>
      </c>
      <c r="D12" s="146"/>
      <c r="E12" s="146"/>
      <c r="F12" s="147">
        <f>F14</f>
        <v>901.41</v>
      </c>
      <c r="G12" s="147">
        <f>G14</f>
        <v>935.66</v>
      </c>
      <c r="H12" s="148">
        <f>H14</f>
        <v>972.92</v>
      </c>
    </row>
    <row r="13" spans="1:8" ht="99" customHeight="1">
      <c r="A13" s="144" t="s">
        <v>63</v>
      </c>
      <c r="B13" s="140" t="s">
        <v>157</v>
      </c>
      <c r="C13" s="145" t="s">
        <v>6</v>
      </c>
      <c r="D13" s="146" t="s">
        <v>64</v>
      </c>
      <c r="E13" s="146"/>
      <c r="F13" s="147">
        <f aca="true" t="shared" si="0" ref="F13:H14">F14</f>
        <v>901.41</v>
      </c>
      <c r="G13" s="147">
        <f t="shared" si="0"/>
        <v>935.66</v>
      </c>
      <c r="H13" s="148">
        <f t="shared" si="0"/>
        <v>972.92</v>
      </c>
    </row>
    <row r="14" spans="1:8" ht="37.5" customHeight="1">
      <c r="A14" s="139" t="s">
        <v>65</v>
      </c>
      <c r="B14" s="140" t="s">
        <v>157</v>
      </c>
      <c r="C14" s="141" t="s">
        <v>6</v>
      </c>
      <c r="D14" s="141" t="s">
        <v>66</v>
      </c>
      <c r="E14" s="141"/>
      <c r="F14" s="142">
        <f t="shared" si="0"/>
        <v>901.41</v>
      </c>
      <c r="G14" s="142">
        <f t="shared" si="0"/>
        <v>935.66</v>
      </c>
      <c r="H14" s="143">
        <f t="shared" si="0"/>
        <v>972.92</v>
      </c>
    </row>
    <row r="15" spans="1:8" ht="183.75" customHeight="1">
      <c r="A15" s="139" t="s">
        <v>67</v>
      </c>
      <c r="B15" s="140" t="s">
        <v>157</v>
      </c>
      <c r="C15" s="141" t="s">
        <v>6</v>
      </c>
      <c r="D15" s="141" t="s">
        <v>66</v>
      </c>
      <c r="E15" s="141" t="s">
        <v>68</v>
      </c>
      <c r="F15" s="142">
        <v>901.41</v>
      </c>
      <c r="G15" s="142">
        <v>935.66</v>
      </c>
      <c r="H15" s="143">
        <v>972.92</v>
      </c>
    </row>
    <row r="16" spans="1:8" ht="162" customHeight="1">
      <c r="A16" s="144" t="s">
        <v>222</v>
      </c>
      <c r="B16" s="140" t="s">
        <v>157</v>
      </c>
      <c r="C16" s="146" t="s">
        <v>8</v>
      </c>
      <c r="D16" s="146"/>
      <c r="E16" s="146"/>
      <c r="F16" s="147">
        <f>F19+F20+F21</f>
        <v>4294.8099999999995</v>
      </c>
      <c r="G16" s="147">
        <f>G19+G20+G21</f>
        <v>4442.429999999999</v>
      </c>
      <c r="H16" s="148">
        <f>H19+H20+H21</f>
        <v>4603.73</v>
      </c>
    </row>
    <row r="17" spans="1:8" ht="81" customHeight="1">
      <c r="A17" s="144" t="s">
        <v>69</v>
      </c>
      <c r="B17" s="140" t="s">
        <v>157</v>
      </c>
      <c r="C17" s="146" t="s">
        <v>8</v>
      </c>
      <c r="D17" s="146" t="s">
        <v>70</v>
      </c>
      <c r="E17" s="146"/>
      <c r="F17" s="147">
        <f>F16</f>
        <v>4294.8099999999995</v>
      </c>
      <c r="G17" s="147">
        <f>G16</f>
        <v>4442.429999999999</v>
      </c>
      <c r="H17" s="148">
        <f>H16</f>
        <v>4603.73</v>
      </c>
    </row>
    <row r="18" spans="1:8" ht="54" customHeight="1">
      <c r="A18" s="139" t="s">
        <v>171</v>
      </c>
      <c r="B18" s="140" t="s">
        <v>157</v>
      </c>
      <c r="C18" s="141" t="s">
        <v>8</v>
      </c>
      <c r="D18" s="141" t="s">
        <v>71</v>
      </c>
      <c r="E18" s="141"/>
      <c r="F18" s="142">
        <f>F16</f>
        <v>4294.8099999999995</v>
      </c>
      <c r="G18" s="142">
        <f>G16</f>
        <v>4442.429999999999</v>
      </c>
      <c r="H18" s="143">
        <f>H16</f>
        <v>4603.73</v>
      </c>
    </row>
    <row r="19" spans="1:8" ht="186.75" customHeight="1">
      <c r="A19" s="139" t="s">
        <v>223</v>
      </c>
      <c r="B19" s="140" t="s">
        <v>157</v>
      </c>
      <c r="C19" s="141" t="s">
        <v>8</v>
      </c>
      <c r="D19" s="141" t="s">
        <v>71</v>
      </c>
      <c r="E19" s="141" t="s">
        <v>68</v>
      </c>
      <c r="F19" s="142">
        <v>3885.81</v>
      </c>
      <c r="G19" s="142">
        <v>4033.43</v>
      </c>
      <c r="H19" s="143">
        <v>4194.73</v>
      </c>
    </row>
    <row r="20" spans="1:8" ht="67.5" customHeight="1">
      <c r="A20" s="139" t="s">
        <v>72</v>
      </c>
      <c r="B20" s="140" t="s">
        <v>157</v>
      </c>
      <c r="C20" s="141" t="s">
        <v>8</v>
      </c>
      <c r="D20" s="141" t="s">
        <v>71</v>
      </c>
      <c r="E20" s="141" t="s">
        <v>73</v>
      </c>
      <c r="F20" s="142">
        <v>349.6</v>
      </c>
      <c r="G20" s="142">
        <v>349.6</v>
      </c>
      <c r="H20" s="143">
        <v>349.6</v>
      </c>
    </row>
    <row r="21" spans="1:8" ht="36" customHeight="1">
      <c r="A21" s="139" t="s">
        <v>74</v>
      </c>
      <c r="B21" s="140" t="s">
        <v>157</v>
      </c>
      <c r="C21" s="141" t="s">
        <v>8</v>
      </c>
      <c r="D21" s="141" t="s">
        <v>71</v>
      </c>
      <c r="E21" s="141" t="s">
        <v>75</v>
      </c>
      <c r="F21" s="142">
        <v>59.4</v>
      </c>
      <c r="G21" s="142">
        <v>59.4</v>
      </c>
      <c r="H21" s="143">
        <v>59.4</v>
      </c>
    </row>
    <row r="22" spans="1:8" ht="124.5" customHeight="1">
      <c r="A22" s="144" t="s">
        <v>46</v>
      </c>
      <c r="B22" s="140" t="s">
        <v>157</v>
      </c>
      <c r="C22" s="146" t="s">
        <v>47</v>
      </c>
      <c r="D22" s="141"/>
      <c r="E22" s="141"/>
      <c r="F22" s="147">
        <f>F25</f>
        <v>36.42</v>
      </c>
      <c r="G22" s="147">
        <f>G25</f>
        <v>36.38</v>
      </c>
      <c r="H22" s="148">
        <f>H25</f>
        <v>50.88</v>
      </c>
    </row>
    <row r="23" spans="1:8" ht="80.25" customHeight="1">
      <c r="A23" s="144" t="s">
        <v>172</v>
      </c>
      <c r="B23" s="140" t="s">
        <v>157</v>
      </c>
      <c r="C23" s="146" t="s">
        <v>47</v>
      </c>
      <c r="D23" s="146" t="s">
        <v>76</v>
      </c>
      <c r="E23" s="141"/>
      <c r="F23" s="147">
        <f>F25</f>
        <v>36.42</v>
      </c>
      <c r="G23" s="147">
        <f>G25</f>
        <v>36.38</v>
      </c>
      <c r="H23" s="148">
        <f>H25</f>
        <v>50.88</v>
      </c>
    </row>
    <row r="24" spans="1:8" ht="51" customHeight="1">
      <c r="A24" s="139" t="s">
        <v>77</v>
      </c>
      <c r="B24" s="140" t="s">
        <v>157</v>
      </c>
      <c r="C24" s="141" t="s">
        <v>47</v>
      </c>
      <c r="D24" s="141" t="s">
        <v>78</v>
      </c>
      <c r="E24" s="141"/>
      <c r="F24" s="142">
        <f>F25</f>
        <v>36.42</v>
      </c>
      <c r="G24" s="142">
        <f>G25</f>
        <v>36.38</v>
      </c>
      <c r="H24" s="143">
        <f>H25</f>
        <v>50.88</v>
      </c>
    </row>
    <row r="25" spans="1:8" ht="90.75">
      <c r="A25" s="139" t="s">
        <v>79</v>
      </c>
      <c r="B25" s="140" t="s">
        <v>157</v>
      </c>
      <c r="C25" s="141" t="s">
        <v>47</v>
      </c>
      <c r="D25" s="141" t="s">
        <v>78</v>
      </c>
      <c r="E25" s="141" t="s">
        <v>80</v>
      </c>
      <c r="F25" s="142">
        <v>36.42</v>
      </c>
      <c r="G25" s="142">
        <v>36.38</v>
      </c>
      <c r="H25" s="143">
        <v>50.88</v>
      </c>
    </row>
    <row r="26" spans="1:8" s="17" customFormat="1" ht="90.75" hidden="1">
      <c r="A26" s="139" t="s">
        <v>38</v>
      </c>
      <c r="B26" s="140" t="s">
        <v>157</v>
      </c>
      <c r="C26" s="141" t="s">
        <v>37</v>
      </c>
      <c r="D26" s="141"/>
      <c r="E26" s="141"/>
      <c r="F26" s="142">
        <f>F27+F29</f>
        <v>0</v>
      </c>
      <c r="G26" s="142">
        <f>G27+G29</f>
        <v>0</v>
      </c>
      <c r="H26" s="143">
        <f>H27+H29</f>
        <v>0</v>
      </c>
    </row>
    <row r="27" spans="1:8" ht="90.75" hidden="1">
      <c r="A27" s="139" t="s">
        <v>166</v>
      </c>
      <c r="B27" s="140" t="s">
        <v>157</v>
      </c>
      <c r="C27" s="141" t="s">
        <v>37</v>
      </c>
      <c r="D27" s="141" t="s">
        <v>164</v>
      </c>
      <c r="E27" s="141"/>
      <c r="F27" s="142">
        <f>F28</f>
        <v>0</v>
      </c>
      <c r="G27" s="142">
        <f>G28</f>
        <v>0</v>
      </c>
      <c r="H27" s="143">
        <f>H28</f>
        <v>0</v>
      </c>
    </row>
    <row r="28" spans="1:8" ht="90.75" hidden="1">
      <c r="A28" s="139" t="s">
        <v>179</v>
      </c>
      <c r="B28" s="140" t="s">
        <v>157</v>
      </c>
      <c r="C28" s="141" t="s">
        <v>37</v>
      </c>
      <c r="D28" s="141" t="s">
        <v>164</v>
      </c>
      <c r="E28" s="141" t="s">
        <v>75</v>
      </c>
      <c r="F28" s="142"/>
      <c r="G28" s="142"/>
      <c r="H28" s="143"/>
    </row>
    <row r="29" spans="1:8" ht="182.25" hidden="1">
      <c r="A29" s="139" t="s">
        <v>174</v>
      </c>
      <c r="B29" s="140" t="s">
        <v>157</v>
      </c>
      <c r="C29" s="141" t="s">
        <v>37</v>
      </c>
      <c r="D29" s="141" t="s">
        <v>165</v>
      </c>
      <c r="E29" s="141"/>
      <c r="F29" s="142">
        <f>F30</f>
        <v>0</v>
      </c>
      <c r="G29" s="142">
        <f>G30</f>
        <v>0</v>
      </c>
      <c r="H29" s="143">
        <f>H30</f>
        <v>0</v>
      </c>
    </row>
    <row r="30" spans="1:8" ht="90.75" hidden="1">
      <c r="A30" s="139" t="s">
        <v>74</v>
      </c>
      <c r="B30" s="140" t="s">
        <v>157</v>
      </c>
      <c r="C30" s="141" t="s">
        <v>37</v>
      </c>
      <c r="D30" s="141" t="s">
        <v>165</v>
      </c>
      <c r="E30" s="141" t="s">
        <v>75</v>
      </c>
      <c r="F30" s="142"/>
      <c r="G30" s="142"/>
      <c r="H30" s="143"/>
    </row>
    <row r="31" spans="1:8" ht="45">
      <c r="A31" s="144" t="s">
        <v>45</v>
      </c>
      <c r="B31" s="140" t="s">
        <v>157</v>
      </c>
      <c r="C31" s="146" t="s">
        <v>44</v>
      </c>
      <c r="D31" s="146"/>
      <c r="E31" s="146"/>
      <c r="F31" s="147">
        <f>F34</f>
        <v>25</v>
      </c>
      <c r="G31" s="147">
        <f>G34</f>
        <v>30</v>
      </c>
      <c r="H31" s="148">
        <f>H34</f>
        <v>30</v>
      </c>
    </row>
    <row r="32" spans="1:8" ht="45">
      <c r="A32" s="144" t="s">
        <v>83</v>
      </c>
      <c r="B32" s="140" t="s">
        <v>157</v>
      </c>
      <c r="C32" s="146" t="s">
        <v>44</v>
      </c>
      <c r="D32" s="146" t="s">
        <v>84</v>
      </c>
      <c r="E32" s="146"/>
      <c r="F32" s="147">
        <f>F31</f>
        <v>25</v>
      </c>
      <c r="G32" s="147">
        <f>G31</f>
        <v>30</v>
      </c>
      <c r="H32" s="148">
        <f>H31</f>
        <v>30</v>
      </c>
    </row>
    <row r="33" spans="1:8" ht="31.5" customHeight="1">
      <c r="A33" s="139" t="s">
        <v>85</v>
      </c>
      <c r="B33" s="140" t="s">
        <v>157</v>
      </c>
      <c r="C33" s="141" t="s">
        <v>44</v>
      </c>
      <c r="D33" s="141" t="s">
        <v>86</v>
      </c>
      <c r="E33" s="141"/>
      <c r="F33" s="142">
        <f>F31</f>
        <v>25</v>
      </c>
      <c r="G33" s="142">
        <f>G31</f>
        <v>30</v>
      </c>
      <c r="H33" s="143">
        <f>H31</f>
        <v>30</v>
      </c>
    </row>
    <row r="34" spans="1:8" ht="24" customHeight="1">
      <c r="A34" s="139" t="s">
        <v>74</v>
      </c>
      <c r="B34" s="140" t="s">
        <v>157</v>
      </c>
      <c r="C34" s="141" t="s">
        <v>44</v>
      </c>
      <c r="D34" s="141" t="s">
        <v>86</v>
      </c>
      <c r="E34" s="141" t="s">
        <v>75</v>
      </c>
      <c r="F34" s="142">
        <v>25</v>
      </c>
      <c r="G34" s="142">
        <v>30</v>
      </c>
      <c r="H34" s="143">
        <v>30</v>
      </c>
    </row>
    <row r="35" spans="1:8" ht="136.5">
      <c r="A35" s="144" t="s">
        <v>9</v>
      </c>
      <c r="B35" s="140" t="s">
        <v>157</v>
      </c>
      <c r="C35" s="146" t="s">
        <v>36</v>
      </c>
      <c r="D35" s="146"/>
      <c r="E35" s="146"/>
      <c r="F35" s="147">
        <f>F36+F47+F50</f>
        <v>179.10000000000002</v>
      </c>
      <c r="G35" s="147">
        <f>G36+G47+G50</f>
        <v>170.6</v>
      </c>
      <c r="H35" s="148">
        <f>H36+H47+H50</f>
        <v>170.6</v>
      </c>
    </row>
    <row r="36" spans="1:8" ht="136.5">
      <c r="A36" s="144" t="s">
        <v>61</v>
      </c>
      <c r="B36" s="140" t="s">
        <v>157</v>
      </c>
      <c r="C36" s="146" t="s">
        <v>36</v>
      </c>
      <c r="D36" s="146" t="s">
        <v>62</v>
      </c>
      <c r="E36" s="146"/>
      <c r="F36" s="147">
        <f>F37+F40</f>
        <v>108.7</v>
      </c>
      <c r="G36" s="147">
        <f>G37+G40</f>
        <v>108.7</v>
      </c>
      <c r="H36" s="148">
        <f>H37+H40</f>
        <v>108.7</v>
      </c>
    </row>
    <row r="37" spans="1:8" ht="156.75" customHeight="1">
      <c r="A37" s="144" t="s">
        <v>180</v>
      </c>
      <c r="B37" s="140" t="s">
        <v>157</v>
      </c>
      <c r="C37" s="146" t="s">
        <v>36</v>
      </c>
      <c r="D37" s="146" t="s">
        <v>70</v>
      </c>
      <c r="E37" s="146"/>
      <c r="F37" s="147">
        <f>F39</f>
        <v>75.7</v>
      </c>
      <c r="G37" s="147">
        <f>G39</f>
        <v>75.7</v>
      </c>
      <c r="H37" s="148">
        <f>H39</f>
        <v>75.7</v>
      </c>
    </row>
    <row r="38" spans="1:8" ht="132" customHeight="1">
      <c r="A38" s="139" t="s">
        <v>181</v>
      </c>
      <c r="B38" s="140" t="s">
        <v>157</v>
      </c>
      <c r="C38" s="141" t="s">
        <v>36</v>
      </c>
      <c r="D38" s="141" t="s">
        <v>87</v>
      </c>
      <c r="E38" s="141"/>
      <c r="F38" s="142">
        <f>F39</f>
        <v>75.7</v>
      </c>
      <c r="G38" s="142">
        <f>G39</f>
        <v>75.7</v>
      </c>
      <c r="H38" s="143">
        <f>H39</f>
        <v>75.7</v>
      </c>
    </row>
    <row r="39" spans="1:8" ht="182.25">
      <c r="A39" s="139" t="s">
        <v>72</v>
      </c>
      <c r="B39" s="140" t="s">
        <v>157</v>
      </c>
      <c r="C39" s="141" t="s">
        <v>36</v>
      </c>
      <c r="D39" s="141" t="s">
        <v>87</v>
      </c>
      <c r="E39" s="141" t="s">
        <v>73</v>
      </c>
      <c r="F39" s="142">
        <v>75.7</v>
      </c>
      <c r="G39" s="142">
        <v>75.7</v>
      </c>
      <c r="H39" s="143">
        <v>75.7</v>
      </c>
    </row>
    <row r="40" spans="1:8" ht="162" customHeight="1">
      <c r="A40" s="144" t="s">
        <v>88</v>
      </c>
      <c r="B40" s="140" t="s">
        <v>157</v>
      </c>
      <c r="C40" s="146" t="s">
        <v>36</v>
      </c>
      <c r="D40" s="146" t="s">
        <v>89</v>
      </c>
      <c r="E40" s="146"/>
      <c r="F40" s="147">
        <v>33</v>
      </c>
      <c r="G40" s="147">
        <v>33</v>
      </c>
      <c r="H40" s="148">
        <v>33</v>
      </c>
    </row>
    <row r="41" spans="1:8" ht="88.5" customHeight="1">
      <c r="A41" s="139" t="s">
        <v>90</v>
      </c>
      <c r="B41" s="140" t="s">
        <v>157</v>
      </c>
      <c r="C41" s="141" t="s">
        <v>36</v>
      </c>
      <c r="D41" s="141" t="s">
        <v>91</v>
      </c>
      <c r="E41" s="141"/>
      <c r="F41" s="142">
        <f>F40</f>
        <v>33</v>
      </c>
      <c r="G41" s="142">
        <f>G40</f>
        <v>33</v>
      </c>
      <c r="H41" s="143">
        <f>H40</f>
        <v>33</v>
      </c>
    </row>
    <row r="42" spans="1:8" ht="182.25">
      <c r="A42" s="139" t="s">
        <v>72</v>
      </c>
      <c r="B42" s="140" t="s">
        <v>157</v>
      </c>
      <c r="C42" s="141" t="s">
        <v>36</v>
      </c>
      <c r="D42" s="141" t="s">
        <v>91</v>
      </c>
      <c r="E42" s="141" t="s">
        <v>73</v>
      </c>
      <c r="F42" s="142">
        <f>F40</f>
        <v>33</v>
      </c>
      <c r="G42" s="142">
        <f>G40</f>
        <v>33</v>
      </c>
      <c r="H42" s="143">
        <f>H40</f>
        <v>33</v>
      </c>
    </row>
    <row r="43" spans="1:8" ht="21" customHeight="1" hidden="1">
      <c r="A43" s="144" t="s">
        <v>81</v>
      </c>
      <c r="B43" s="140" t="s">
        <v>157</v>
      </c>
      <c r="C43" s="146" t="s">
        <v>36</v>
      </c>
      <c r="D43" s="146" t="s">
        <v>82</v>
      </c>
      <c r="E43" s="146"/>
      <c r="F43" s="147"/>
      <c r="G43" s="147"/>
      <c r="H43" s="148"/>
    </row>
    <row r="44" spans="1:8" ht="22.5" customHeight="1" hidden="1">
      <c r="A44" s="139" t="s">
        <v>83</v>
      </c>
      <c r="B44" s="140" t="s">
        <v>157</v>
      </c>
      <c r="C44" s="141" t="s">
        <v>36</v>
      </c>
      <c r="D44" s="141" t="s">
        <v>84</v>
      </c>
      <c r="E44" s="141"/>
      <c r="F44" s="142"/>
      <c r="G44" s="142"/>
      <c r="H44" s="143"/>
    </row>
    <row r="45" spans="1:8" ht="21" customHeight="1" hidden="1">
      <c r="A45" s="139" t="s">
        <v>92</v>
      </c>
      <c r="B45" s="140" t="s">
        <v>157</v>
      </c>
      <c r="C45" s="141" t="s">
        <v>36</v>
      </c>
      <c r="D45" s="141" t="s">
        <v>93</v>
      </c>
      <c r="E45" s="141"/>
      <c r="F45" s="142"/>
      <c r="G45" s="142"/>
      <c r="H45" s="143"/>
    </row>
    <row r="46" spans="1:8" ht="29.25" customHeight="1" hidden="1">
      <c r="A46" s="139" t="s">
        <v>74</v>
      </c>
      <c r="B46" s="140" t="s">
        <v>157</v>
      </c>
      <c r="C46" s="141" t="s">
        <v>36</v>
      </c>
      <c r="D46" s="141" t="s">
        <v>93</v>
      </c>
      <c r="E46" s="141" t="s">
        <v>75</v>
      </c>
      <c r="F46" s="142"/>
      <c r="G46" s="142"/>
      <c r="H46" s="143"/>
    </row>
    <row r="47" spans="1:8" s="33" customFormat="1" ht="55.5" customHeight="1">
      <c r="A47" s="144" t="s">
        <v>94</v>
      </c>
      <c r="B47" s="145" t="s">
        <v>157</v>
      </c>
      <c r="C47" s="146" t="s">
        <v>36</v>
      </c>
      <c r="D47" s="146" t="s">
        <v>95</v>
      </c>
      <c r="E47" s="146"/>
      <c r="F47" s="147">
        <f>F49</f>
        <v>8.62</v>
      </c>
      <c r="G47" s="147">
        <f>G49</f>
        <v>10</v>
      </c>
      <c r="H47" s="148">
        <f>H49</f>
        <v>10</v>
      </c>
    </row>
    <row r="48" spans="1:8" ht="114" customHeight="1">
      <c r="A48" s="139" t="s">
        <v>96</v>
      </c>
      <c r="B48" s="140" t="s">
        <v>157</v>
      </c>
      <c r="C48" s="141" t="s">
        <v>36</v>
      </c>
      <c r="D48" s="141" t="s">
        <v>97</v>
      </c>
      <c r="E48" s="141"/>
      <c r="F48" s="142">
        <f>F49</f>
        <v>8.62</v>
      </c>
      <c r="G48" s="142">
        <f>G49</f>
        <v>10</v>
      </c>
      <c r="H48" s="143">
        <f>H49</f>
        <v>10</v>
      </c>
    </row>
    <row r="49" spans="1:8" ht="24" customHeight="1">
      <c r="A49" s="139" t="s">
        <v>74</v>
      </c>
      <c r="B49" s="140" t="s">
        <v>157</v>
      </c>
      <c r="C49" s="141" t="s">
        <v>36</v>
      </c>
      <c r="D49" s="141" t="s">
        <v>97</v>
      </c>
      <c r="E49" s="141" t="s">
        <v>75</v>
      </c>
      <c r="F49" s="142">
        <v>8.62</v>
      </c>
      <c r="G49" s="142">
        <v>10</v>
      </c>
      <c r="H49" s="143">
        <v>10</v>
      </c>
    </row>
    <row r="50" spans="1:8" ht="45">
      <c r="A50" s="139" t="s">
        <v>176</v>
      </c>
      <c r="B50" s="140" t="s">
        <v>157</v>
      </c>
      <c r="C50" s="141" t="s">
        <v>36</v>
      </c>
      <c r="D50" s="141" t="s">
        <v>98</v>
      </c>
      <c r="E50" s="141"/>
      <c r="F50" s="142">
        <f>F51+F53</f>
        <v>61.78</v>
      </c>
      <c r="G50" s="142">
        <f>G51+G53</f>
        <v>51.9</v>
      </c>
      <c r="H50" s="143">
        <f>H51+H53</f>
        <v>51.9</v>
      </c>
    </row>
    <row r="51" spans="1:8" ht="182.25">
      <c r="A51" s="139" t="s">
        <v>99</v>
      </c>
      <c r="B51" s="140" t="s">
        <v>157</v>
      </c>
      <c r="C51" s="141" t="s">
        <v>36</v>
      </c>
      <c r="D51" s="141" t="s">
        <v>100</v>
      </c>
      <c r="E51" s="141"/>
      <c r="F51" s="142">
        <f>F52</f>
        <v>59.88</v>
      </c>
      <c r="G51" s="142">
        <f>G52</f>
        <v>50</v>
      </c>
      <c r="H51" s="143">
        <f>H52</f>
        <v>50</v>
      </c>
    </row>
    <row r="52" spans="1:8" ht="136.5">
      <c r="A52" s="139" t="s">
        <v>101</v>
      </c>
      <c r="B52" s="140" t="s">
        <v>157</v>
      </c>
      <c r="C52" s="141" t="s">
        <v>36</v>
      </c>
      <c r="D52" s="141" t="s">
        <v>100</v>
      </c>
      <c r="E52" s="141" t="s">
        <v>73</v>
      </c>
      <c r="F52" s="142">
        <v>59.88</v>
      </c>
      <c r="G52" s="142">
        <v>50</v>
      </c>
      <c r="H52" s="143">
        <v>50</v>
      </c>
    </row>
    <row r="53" spans="1:8" ht="90.75">
      <c r="A53" s="139" t="s">
        <v>74</v>
      </c>
      <c r="B53" s="140" t="s">
        <v>157</v>
      </c>
      <c r="C53" s="141" t="s">
        <v>36</v>
      </c>
      <c r="D53" s="141" t="s">
        <v>100</v>
      </c>
      <c r="E53" s="141" t="s">
        <v>75</v>
      </c>
      <c r="F53" s="142">
        <v>1.9</v>
      </c>
      <c r="G53" s="142">
        <v>1.9</v>
      </c>
      <c r="H53" s="143">
        <v>1.9</v>
      </c>
    </row>
    <row r="54" spans="1:8" ht="45">
      <c r="A54" s="139" t="s">
        <v>10</v>
      </c>
      <c r="B54" s="140" t="s">
        <v>157</v>
      </c>
      <c r="C54" s="141" t="s">
        <v>11</v>
      </c>
      <c r="D54" s="141"/>
      <c r="E54" s="141"/>
      <c r="F54" s="142">
        <f>F59+F60</f>
        <v>202.5</v>
      </c>
      <c r="G54" s="142">
        <f>G59+G60</f>
        <v>206.6</v>
      </c>
      <c r="H54" s="143">
        <f>H59+H60</f>
        <v>221</v>
      </c>
    </row>
    <row r="55" spans="1:8" ht="90.75">
      <c r="A55" s="144" t="s">
        <v>12</v>
      </c>
      <c r="B55" s="140" t="s">
        <v>157</v>
      </c>
      <c r="C55" s="146" t="s">
        <v>13</v>
      </c>
      <c r="D55" s="146"/>
      <c r="E55" s="146"/>
      <c r="F55" s="147">
        <f>F59+F60</f>
        <v>202.5</v>
      </c>
      <c r="G55" s="147">
        <f>G59+G60</f>
        <v>206.6</v>
      </c>
      <c r="H55" s="148">
        <f>H59+H60</f>
        <v>221</v>
      </c>
    </row>
    <row r="56" spans="1:8" ht="90.75">
      <c r="A56" s="139" t="s">
        <v>12</v>
      </c>
      <c r="B56" s="140" t="s">
        <v>157</v>
      </c>
      <c r="C56" s="141" t="s">
        <v>13</v>
      </c>
      <c r="D56" s="141" t="s">
        <v>62</v>
      </c>
      <c r="E56" s="141"/>
      <c r="F56" s="142">
        <f>F59+F60</f>
        <v>202.5</v>
      </c>
      <c r="G56" s="142">
        <f>G59+G60</f>
        <v>206.6</v>
      </c>
      <c r="H56" s="143">
        <f>H59+H60</f>
        <v>221</v>
      </c>
    </row>
    <row r="57" spans="1:8" ht="136.5">
      <c r="A57" s="139" t="s">
        <v>102</v>
      </c>
      <c r="B57" s="140" t="s">
        <v>157</v>
      </c>
      <c r="C57" s="141" t="s">
        <v>13</v>
      </c>
      <c r="D57" s="141" t="s">
        <v>103</v>
      </c>
      <c r="E57" s="141"/>
      <c r="F57" s="142">
        <f>F59+F60</f>
        <v>202.5</v>
      </c>
      <c r="G57" s="142">
        <f>G59+G60</f>
        <v>206.6</v>
      </c>
      <c r="H57" s="143">
        <f>H59+H60</f>
        <v>221</v>
      </c>
    </row>
    <row r="58" spans="1:8" ht="96.75" customHeight="1">
      <c r="A58" s="139" t="s">
        <v>104</v>
      </c>
      <c r="B58" s="140" t="s">
        <v>157</v>
      </c>
      <c r="C58" s="141" t="s">
        <v>13</v>
      </c>
      <c r="D58" s="141" t="s">
        <v>105</v>
      </c>
      <c r="E58" s="141"/>
      <c r="F58" s="142">
        <f>F59+F60</f>
        <v>202.5</v>
      </c>
      <c r="G58" s="142">
        <f>G59+G60</f>
        <v>206.6</v>
      </c>
      <c r="H58" s="143">
        <f>H59+H60</f>
        <v>221</v>
      </c>
    </row>
    <row r="59" spans="1:8" ht="177.75" customHeight="1">
      <c r="A59" s="139" t="s">
        <v>67</v>
      </c>
      <c r="B59" s="140" t="s">
        <v>157</v>
      </c>
      <c r="C59" s="141" t="s">
        <v>13</v>
      </c>
      <c r="D59" s="141" t="s">
        <v>105</v>
      </c>
      <c r="E59" s="141" t="s">
        <v>68</v>
      </c>
      <c r="F59" s="142">
        <v>190.2</v>
      </c>
      <c r="G59" s="142">
        <v>190.2</v>
      </c>
      <c r="H59" s="143">
        <v>204.6</v>
      </c>
    </row>
    <row r="60" spans="1:8" ht="111" customHeight="1">
      <c r="A60" s="139" t="s">
        <v>101</v>
      </c>
      <c r="B60" s="140" t="s">
        <v>157</v>
      </c>
      <c r="C60" s="141" t="s">
        <v>13</v>
      </c>
      <c r="D60" s="141" t="s">
        <v>105</v>
      </c>
      <c r="E60" s="141" t="s">
        <v>73</v>
      </c>
      <c r="F60" s="142">
        <v>12.3</v>
      </c>
      <c r="G60" s="142">
        <v>16.4</v>
      </c>
      <c r="H60" s="143">
        <v>16.4</v>
      </c>
    </row>
    <row r="61" spans="1:8" ht="75.75" customHeight="1">
      <c r="A61" s="139" t="s">
        <v>14</v>
      </c>
      <c r="B61" s="140" t="s">
        <v>157</v>
      </c>
      <c r="C61" s="141" t="s">
        <v>15</v>
      </c>
      <c r="D61" s="141"/>
      <c r="E61" s="141"/>
      <c r="F61" s="142">
        <f>F62</f>
        <v>36</v>
      </c>
      <c r="G61" s="142">
        <f>G62</f>
        <v>34</v>
      </c>
      <c r="H61" s="143">
        <f>H62</f>
        <v>20</v>
      </c>
    </row>
    <row r="62" spans="1:8" ht="318.75">
      <c r="A62" s="144" t="s">
        <v>106</v>
      </c>
      <c r="B62" s="140" t="s">
        <v>157</v>
      </c>
      <c r="C62" s="146" t="s">
        <v>16</v>
      </c>
      <c r="D62" s="146"/>
      <c r="E62" s="146"/>
      <c r="F62" s="142">
        <f>F64</f>
        <v>36</v>
      </c>
      <c r="G62" s="142">
        <f>G64</f>
        <v>34</v>
      </c>
      <c r="H62" s="142">
        <f>H64</f>
        <v>20</v>
      </c>
    </row>
    <row r="63" spans="1:8" ht="90.75">
      <c r="A63" s="144" t="s">
        <v>184</v>
      </c>
      <c r="B63" s="140" t="s">
        <v>157</v>
      </c>
      <c r="C63" s="146" t="s">
        <v>16</v>
      </c>
      <c r="D63" s="146" t="s">
        <v>186</v>
      </c>
      <c r="E63" s="146"/>
      <c r="F63" s="142">
        <f aca="true" t="shared" si="1" ref="F63:H64">F65+F67</f>
        <v>36</v>
      </c>
      <c r="G63" s="142">
        <f t="shared" si="1"/>
        <v>34</v>
      </c>
      <c r="H63" s="142">
        <f t="shared" si="1"/>
        <v>20</v>
      </c>
    </row>
    <row r="64" spans="1:8" ht="57" customHeight="1">
      <c r="A64" s="144" t="s">
        <v>210</v>
      </c>
      <c r="B64" s="140" t="s">
        <v>157</v>
      </c>
      <c r="C64" s="141" t="s">
        <v>16</v>
      </c>
      <c r="D64" s="146" t="s">
        <v>209</v>
      </c>
      <c r="E64" s="141"/>
      <c r="F64" s="142">
        <f t="shared" si="1"/>
        <v>36</v>
      </c>
      <c r="G64" s="142">
        <f t="shared" si="1"/>
        <v>34</v>
      </c>
      <c r="H64" s="142">
        <f t="shared" si="1"/>
        <v>20</v>
      </c>
    </row>
    <row r="65" spans="1:8" ht="159" customHeight="1">
      <c r="A65" s="139" t="s">
        <v>207</v>
      </c>
      <c r="B65" s="140" t="s">
        <v>157</v>
      </c>
      <c r="C65" s="141" t="s">
        <v>16</v>
      </c>
      <c r="D65" s="141" t="s">
        <v>208</v>
      </c>
      <c r="E65" s="141"/>
      <c r="F65" s="142">
        <f>F66</f>
        <v>16</v>
      </c>
      <c r="G65" s="142">
        <f>G66</f>
        <v>14</v>
      </c>
      <c r="H65" s="143">
        <f>H66</f>
        <v>0</v>
      </c>
    </row>
    <row r="66" spans="1:8" ht="105" customHeight="1">
      <c r="A66" s="139" t="s">
        <v>107</v>
      </c>
      <c r="B66" s="140" t="s">
        <v>157</v>
      </c>
      <c r="C66" s="141" t="s">
        <v>16</v>
      </c>
      <c r="D66" s="141" t="s">
        <v>208</v>
      </c>
      <c r="E66" s="141" t="s">
        <v>73</v>
      </c>
      <c r="F66" s="142">
        <v>16</v>
      </c>
      <c r="G66" s="142">
        <v>14</v>
      </c>
      <c r="H66" s="143">
        <v>0</v>
      </c>
    </row>
    <row r="67" spans="1:8" ht="150" customHeight="1">
      <c r="A67" s="139" t="s">
        <v>212</v>
      </c>
      <c r="B67" s="140" t="s">
        <v>157</v>
      </c>
      <c r="C67" s="141" t="s">
        <v>16</v>
      </c>
      <c r="D67" s="141" t="s">
        <v>211</v>
      </c>
      <c r="E67" s="141"/>
      <c r="F67" s="142">
        <f>F68</f>
        <v>20</v>
      </c>
      <c r="G67" s="142">
        <f>G68</f>
        <v>20</v>
      </c>
      <c r="H67" s="142">
        <f>H68</f>
        <v>20</v>
      </c>
    </row>
    <row r="68" spans="1:8" ht="114" customHeight="1">
      <c r="A68" s="139" t="s">
        <v>107</v>
      </c>
      <c r="B68" s="140" t="s">
        <v>157</v>
      </c>
      <c r="C68" s="149" t="s">
        <v>16</v>
      </c>
      <c r="D68" s="141" t="s">
        <v>211</v>
      </c>
      <c r="E68" s="149" t="s">
        <v>73</v>
      </c>
      <c r="F68" s="150">
        <v>20</v>
      </c>
      <c r="G68" s="150">
        <v>20</v>
      </c>
      <c r="H68" s="151">
        <v>20</v>
      </c>
    </row>
    <row r="69" spans="1:8" ht="33.75" customHeight="1">
      <c r="A69" s="144" t="s">
        <v>18</v>
      </c>
      <c r="B69" s="140" t="s">
        <v>157</v>
      </c>
      <c r="C69" s="146" t="s">
        <v>17</v>
      </c>
      <c r="D69" s="146"/>
      <c r="E69" s="146"/>
      <c r="F69" s="147">
        <f>F74+F79</f>
        <v>2152.03</v>
      </c>
      <c r="G69" s="147">
        <f>G74+G79</f>
        <v>1120</v>
      </c>
      <c r="H69" s="148">
        <f>H74+H79</f>
        <v>1120</v>
      </c>
    </row>
    <row r="70" spans="1:8" ht="51" customHeight="1">
      <c r="A70" s="144" t="s">
        <v>43</v>
      </c>
      <c r="B70" s="140" t="s">
        <v>157</v>
      </c>
      <c r="C70" s="146" t="s">
        <v>42</v>
      </c>
      <c r="D70" s="146"/>
      <c r="E70" s="146"/>
      <c r="F70" s="147">
        <f>F74</f>
        <v>2122.03</v>
      </c>
      <c r="G70" s="147">
        <f>G74</f>
        <v>1120</v>
      </c>
      <c r="H70" s="148">
        <f>H74</f>
        <v>1120</v>
      </c>
    </row>
    <row r="71" spans="1:8" ht="90.75">
      <c r="A71" s="144" t="s">
        <v>108</v>
      </c>
      <c r="B71" s="140" t="s">
        <v>157</v>
      </c>
      <c r="C71" s="146" t="s">
        <v>42</v>
      </c>
      <c r="D71" s="146" t="s">
        <v>109</v>
      </c>
      <c r="E71" s="146"/>
      <c r="F71" s="147">
        <f>F72</f>
        <v>2122.03</v>
      </c>
      <c r="G71" s="147">
        <f>G72</f>
        <v>1120</v>
      </c>
      <c r="H71" s="148">
        <f>H72</f>
        <v>1120</v>
      </c>
    </row>
    <row r="72" spans="1:8" ht="64.5" customHeight="1">
      <c r="A72" s="144" t="s">
        <v>110</v>
      </c>
      <c r="B72" s="140" t="s">
        <v>157</v>
      </c>
      <c r="C72" s="146" t="s">
        <v>42</v>
      </c>
      <c r="D72" s="146" t="s">
        <v>111</v>
      </c>
      <c r="E72" s="146"/>
      <c r="F72" s="147">
        <f>F74</f>
        <v>2122.03</v>
      </c>
      <c r="G72" s="147">
        <f>G74</f>
        <v>1120</v>
      </c>
      <c r="H72" s="148">
        <f>H74</f>
        <v>1120</v>
      </c>
    </row>
    <row r="73" spans="1:8" ht="72.75" customHeight="1">
      <c r="A73" s="139" t="s">
        <v>112</v>
      </c>
      <c r="B73" s="140" t="s">
        <v>157</v>
      </c>
      <c r="C73" s="141" t="s">
        <v>42</v>
      </c>
      <c r="D73" s="141" t="s">
        <v>113</v>
      </c>
      <c r="E73" s="141"/>
      <c r="F73" s="142">
        <f>F74</f>
        <v>2122.03</v>
      </c>
      <c r="G73" s="142">
        <f>G74</f>
        <v>1120</v>
      </c>
      <c r="H73" s="143">
        <f>H74</f>
        <v>1120</v>
      </c>
    </row>
    <row r="74" spans="1:8" ht="104.25" customHeight="1">
      <c r="A74" s="139" t="s">
        <v>107</v>
      </c>
      <c r="B74" s="140" t="s">
        <v>157</v>
      </c>
      <c r="C74" s="141" t="s">
        <v>42</v>
      </c>
      <c r="D74" s="141" t="s">
        <v>113</v>
      </c>
      <c r="E74" s="141" t="s">
        <v>73</v>
      </c>
      <c r="F74" s="142">
        <v>2122.03</v>
      </c>
      <c r="G74" s="142">
        <v>1120</v>
      </c>
      <c r="H74" s="143">
        <v>1120</v>
      </c>
    </row>
    <row r="75" spans="1:8" ht="52.5" customHeight="1">
      <c r="A75" s="144" t="s">
        <v>19</v>
      </c>
      <c r="B75" s="140" t="s">
        <v>157</v>
      </c>
      <c r="C75" s="146" t="s">
        <v>20</v>
      </c>
      <c r="D75" s="146"/>
      <c r="E75" s="146"/>
      <c r="F75" s="147">
        <f>F79</f>
        <v>30</v>
      </c>
      <c r="G75" s="147">
        <f>G79</f>
        <v>0</v>
      </c>
      <c r="H75" s="148">
        <f>H79</f>
        <v>0</v>
      </c>
    </row>
    <row r="76" spans="1:8" ht="72.75" customHeight="1">
      <c r="A76" s="144" t="s">
        <v>108</v>
      </c>
      <c r="B76" s="140" t="s">
        <v>157</v>
      </c>
      <c r="C76" s="146" t="s">
        <v>20</v>
      </c>
      <c r="D76" s="146" t="s">
        <v>109</v>
      </c>
      <c r="E76" s="146"/>
      <c r="F76" s="147">
        <f>F77</f>
        <v>30</v>
      </c>
      <c r="G76" s="147">
        <f>G77</f>
        <v>0</v>
      </c>
      <c r="H76" s="148">
        <f>H77</f>
        <v>0</v>
      </c>
    </row>
    <row r="77" spans="1:8" ht="72.75" customHeight="1">
      <c r="A77" s="144" t="s">
        <v>114</v>
      </c>
      <c r="B77" s="140" t="s">
        <v>157</v>
      </c>
      <c r="C77" s="146" t="s">
        <v>20</v>
      </c>
      <c r="D77" s="146" t="s">
        <v>115</v>
      </c>
      <c r="E77" s="146"/>
      <c r="F77" s="147">
        <f>F79</f>
        <v>30</v>
      </c>
      <c r="G77" s="147">
        <f>G79</f>
        <v>0</v>
      </c>
      <c r="H77" s="148">
        <f>H79</f>
        <v>0</v>
      </c>
    </row>
    <row r="78" spans="1:8" ht="84" customHeight="1">
      <c r="A78" s="139" t="s">
        <v>116</v>
      </c>
      <c r="B78" s="140" t="s">
        <v>157</v>
      </c>
      <c r="C78" s="141" t="s">
        <v>20</v>
      </c>
      <c r="D78" s="141" t="s">
        <v>117</v>
      </c>
      <c r="E78" s="141"/>
      <c r="F78" s="142">
        <f>F79</f>
        <v>30</v>
      </c>
      <c r="G78" s="142">
        <f>G79</f>
        <v>0</v>
      </c>
      <c r="H78" s="143">
        <f>H79</f>
        <v>0</v>
      </c>
    </row>
    <row r="79" spans="1:8" ht="99" customHeight="1">
      <c r="A79" s="139" t="s">
        <v>72</v>
      </c>
      <c r="B79" s="140" t="s">
        <v>157</v>
      </c>
      <c r="C79" s="141" t="s">
        <v>20</v>
      </c>
      <c r="D79" s="141" t="s">
        <v>117</v>
      </c>
      <c r="E79" s="141" t="s">
        <v>73</v>
      </c>
      <c r="F79" s="142">
        <v>30</v>
      </c>
      <c r="G79" s="142">
        <v>0</v>
      </c>
      <c r="H79" s="143">
        <v>0</v>
      </c>
    </row>
    <row r="80" spans="1:8" ht="90.75">
      <c r="A80" s="139" t="s">
        <v>21</v>
      </c>
      <c r="B80" s="140" t="s">
        <v>157</v>
      </c>
      <c r="C80" s="141" t="s">
        <v>22</v>
      </c>
      <c r="D80" s="141"/>
      <c r="E80" s="141"/>
      <c r="F80" s="142">
        <f>F81+F101</f>
        <v>8587.06</v>
      </c>
      <c r="G80" s="142">
        <f>G81+G101</f>
        <v>1857.91</v>
      </c>
      <c r="H80" s="143">
        <f>H81+H101</f>
        <v>1360</v>
      </c>
    </row>
    <row r="81" spans="1:8" ht="45">
      <c r="A81" s="144" t="s">
        <v>23</v>
      </c>
      <c r="B81" s="140" t="s">
        <v>157</v>
      </c>
      <c r="C81" s="146" t="s">
        <v>24</v>
      </c>
      <c r="D81" s="146"/>
      <c r="E81" s="146"/>
      <c r="F81" s="147">
        <f>F82+F86</f>
        <v>2047.9299999999998</v>
      </c>
      <c r="G81" s="147">
        <f>G82+G86</f>
        <v>1652.67</v>
      </c>
      <c r="H81" s="147">
        <f>H82+H86</f>
        <v>1353.32</v>
      </c>
    </row>
    <row r="82" spans="1:8" ht="90.75">
      <c r="A82" s="144" t="s">
        <v>184</v>
      </c>
      <c r="B82" s="145" t="s">
        <v>157</v>
      </c>
      <c r="C82" s="146" t="s">
        <v>24</v>
      </c>
      <c r="D82" s="146" t="s">
        <v>186</v>
      </c>
      <c r="E82" s="146"/>
      <c r="F82" s="147">
        <f>F85</f>
        <v>20</v>
      </c>
      <c r="G82" s="147">
        <f>G85</f>
        <v>20</v>
      </c>
      <c r="H82" s="147">
        <f>H85</f>
        <v>0</v>
      </c>
    </row>
    <row r="83" spans="1:8" ht="136.5">
      <c r="A83" s="139" t="s">
        <v>215</v>
      </c>
      <c r="B83" s="140" t="s">
        <v>157</v>
      </c>
      <c r="C83" s="146" t="s">
        <v>24</v>
      </c>
      <c r="D83" s="141" t="s">
        <v>213</v>
      </c>
      <c r="E83" s="146"/>
      <c r="F83" s="147">
        <f>F85</f>
        <v>20</v>
      </c>
      <c r="G83" s="147">
        <f>G85</f>
        <v>20</v>
      </c>
      <c r="H83" s="147">
        <f>H85</f>
        <v>0</v>
      </c>
    </row>
    <row r="84" spans="1:8" ht="228">
      <c r="A84" s="139" t="s">
        <v>214</v>
      </c>
      <c r="B84" s="140" t="s">
        <v>157</v>
      </c>
      <c r="C84" s="146" t="s">
        <v>24</v>
      </c>
      <c r="D84" s="141" t="s">
        <v>216</v>
      </c>
      <c r="E84" s="146"/>
      <c r="F84" s="147">
        <f>F85</f>
        <v>20</v>
      </c>
      <c r="G84" s="147">
        <f>G85</f>
        <v>20</v>
      </c>
      <c r="H84" s="147">
        <f>H85</f>
        <v>0</v>
      </c>
    </row>
    <row r="85" spans="1:8" ht="182.25">
      <c r="A85" s="139" t="s">
        <v>72</v>
      </c>
      <c r="B85" s="140" t="s">
        <v>157</v>
      </c>
      <c r="C85" s="146" t="s">
        <v>24</v>
      </c>
      <c r="D85" s="141" t="s">
        <v>216</v>
      </c>
      <c r="E85" s="146" t="s">
        <v>73</v>
      </c>
      <c r="F85" s="147">
        <v>20</v>
      </c>
      <c r="G85" s="147">
        <v>20</v>
      </c>
      <c r="H85" s="148">
        <v>0</v>
      </c>
    </row>
    <row r="86" spans="1:8" ht="59.25" customHeight="1">
      <c r="A86" s="144" t="s">
        <v>118</v>
      </c>
      <c r="B86" s="140" t="s">
        <v>157</v>
      </c>
      <c r="C86" s="146" t="s">
        <v>24</v>
      </c>
      <c r="D86" s="146" t="s">
        <v>119</v>
      </c>
      <c r="E86" s="146"/>
      <c r="F86" s="147">
        <f>F89+F93+F87+F91+F96</f>
        <v>2027.9299999999998</v>
      </c>
      <c r="G86" s="147">
        <f>G89+G93+G87+G91</f>
        <v>1632.67</v>
      </c>
      <c r="H86" s="147">
        <f>H89+H93+H87+H91</f>
        <v>1353.32</v>
      </c>
    </row>
    <row r="87" spans="1:8" ht="66" customHeight="1">
      <c r="A87" s="139" t="s">
        <v>120</v>
      </c>
      <c r="B87" s="140" t="s">
        <v>157</v>
      </c>
      <c r="C87" s="141" t="s">
        <v>24</v>
      </c>
      <c r="D87" s="141" t="s">
        <v>121</v>
      </c>
      <c r="E87" s="141"/>
      <c r="F87" s="142">
        <f>F88</f>
        <v>624.04</v>
      </c>
      <c r="G87" s="142">
        <f>G88</f>
        <v>460.15</v>
      </c>
      <c r="H87" s="143">
        <f>H88</f>
        <v>180.8</v>
      </c>
    </row>
    <row r="88" spans="1:8" ht="104.25" customHeight="1">
      <c r="A88" s="139" t="s">
        <v>72</v>
      </c>
      <c r="B88" s="140" t="s">
        <v>157</v>
      </c>
      <c r="C88" s="141" t="s">
        <v>24</v>
      </c>
      <c r="D88" s="141" t="s">
        <v>121</v>
      </c>
      <c r="E88" s="141" t="s">
        <v>73</v>
      </c>
      <c r="F88" s="142">
        <v>624.04</v>
      </c>
      <c r="G88" s="142">
        <v>460.15</v>
      </c>
      <c r="H88" s="143">
        <v>180.8</v>
      </c>
    </row>
    <row r="89" spans="1:8" ht="64.5" customHeight="1">
      <c r="A89" s="139" t="s">
        <v>122</v>
      </c>
      <c r="B89" s="140" t="s">
        <v>157</v>
      </c>
      <c r="C89" s="141" t="s">
        <v>24</v>
      </c>
      <c r="D89" s="141" t="s">
        <v>123</v>
      </c>
      <c r="E89" s="141"/>
      <c r="F89" s="142">
        <f>F90</f>
        <v>541.96</v>
      </c>
      <c r="G89" s="142">
        <f>G90</f>
        <v>541.96</v>
      </c>
      <c r="H89" s="143">
        <f>H90</f>
        <v>541.96</v>
      </c>
    </row>
    <row r="90" spans="1:8" ht="182.25">
      <c r="A90" s="139" t="s">
        <v>72</v>
      </c>
      <c r="B90" s="140" t="s">
        <v>157</v>
      </c>
      <c r="C90" s="141" t="s">
        <v>24</v>
      </c>
      <c r="D90" s="141" t="s">
        <v>123</v>
      </c>
      <c r="E90" s="141" t="s">
        <v>73</v>
      </c>
      <c r="F90" s="142">
        <v>541.96</v>
      </c>
      <c r="G90" s="142">
        <v>541.96</v>
      </c>
      <c r="H90" s="143">
        <v>541.96</v>
      </c>
    </row>
    <row r="91" spans="1:8" ht="72" customHeight="1">
      <c r="A91" s="139" t="s">
        <v>124</v>
      </c>
      <c r="B91" s="140" t="s">
        <v>157</v>
      </c>
      <c r="C91" s="141" t="s">
        <v>24</v>
      </c>
      <c r="D91" s="141" t="s">
        <v>125</v>
      </c>
      <c r="E91" s="141"/>
      <c r="F91" s="142">
        <f>F92</f>
        <v>100</v>
      </c>
      <c r="G91" s="142">
        <f>G92</f>
        <v>100</v>
      </c>
      <c r="H91" s="143">
        <f>H92</f>
        <v>100</v>
      </c>
    </row>
    <row r="92" spans="1:8" ht="84.75" customHeight="1">
      <c r="A92" s="139" t="s">
        <v>72</v>
      </c>
      <c r="B92" s="140" t="s">
        <v>157</v>
      </c>
      <c r="C92" s="141" t="s">
        <v>24</v>
      </c>
      <c r="D92" s="141" t="s">
        <v>125</v>
      </c>
      <c r="E92" s="141" t="s">
        <v>73</v>
      </c>
      <c r="F92" s="142">
        <v>100</v>
      </c>
      <c r="G92" s="142">
        <v>100</v>
      </c>
      <c r="H92" s="143">
        <v>100</v>
      </c>
    </row>
    <row r="93" spans="1:8" ht="136.5">
      <c r="A93" s="139" t="s">
        <v>126</v>
      </c>
      <c r="B93" s="140" t="s">
        <v>157</v>
      </c>
      <c r="C93" s="141" t="s">
        <v>24</v>
      </c>
      <c r="D93" s="141" t="s">
        <v>127</v>
      </c>
      <c r="E93" s="141"/>
      <c r="F93" s="142">
        <f>F94+F95</f>
        <v>530.56</v>
      </c>
      <c r="G93" s="142">
        <f>G94+G95</f>
        <v>530.56</v>
      </c>
      <c r="H93" s="142">
        <f>H94+H95</f>
        <v>530.56</v>
      </c>
    </row>
    <row r="94" spans="1:8" ht="182.25">
      <c r="A94" s="139" t="s">
        <v>72</v>
      </c>
      <c r="B94" s="140" t="s">
        <v>157</v>
      </c>
      <c r="C94" s="141" t="s">
        <v>24</v>
      </c>
      <c r="D94" s="141" t="s">
        <v>127</v>
      </c>
      <c r="E94" s="141" t="s">
        <v>73</v>
      </c>
      <c r="F94" s="142">
        <v>500</v>
      </c>
      <c r="G94" s="142">
        <v>500</v>
      </c>
      <c r="H94" s="143">
        <v>500</v>
      </c>
    </row>
    <row r="95" spans="1:8" ht="90.75">
      <c r="A95" s="139" t="s">
        <v>74</v>
      </c>
      <c r="B95" s="140" t="s">
        <v>157</v>
      </c>
      <c r="C95" s="141" t="s">
        <v>24</v>
      </c>
      <c r="D95" s="141" t="s">
        <v>127</v>
      </c>
      <c r="E95" s="141" t="s">
        <v>75</v>
      </c>
      <c r="F95" s="142">
        <v>30.56</v>
      </c>
      <c r="G95" s="142">
        <v>30.56</v>
      </c>
      <c r="H95" s="143">
        <v>30.56</v>
      </c>
    </row>
    <row r="96" spans="1:8" ht="57" customHeight="1">
      <c r="A96" s="139" t="s">
        <v>323</v>
      </c>
      <c r="B96" s="140" t="s">
        <v>157</v>
      </c>
      <c r="C96" s="141" t="s">
        <v>24</v>
      </c>
      <c r="D96" s="141" t="s">
        <v>322</v>
      </c>
      <c r="E96" s="141"/>
      <c r="F96" s="142">
        <f>F97</f>
        <v>231.37</v>
      </c>
      <c r="G96" s="142">
        <v>0</v>
      </c>
      <c r="H96" s="142">
        <v>0</v>
      </c>
    </row>
    <row r="97" spans="1:8" ht="111.75" customHeight="1">
      <c r="A97" s="139" t="s">
        <v>72</v>
      </c>
      <c r="B97" s="140" t="s">
        <v>157</v>
      </c>
      <c r="C97" s="141" t="s">
        <v>24</v>
      </c>
      <c r="D97" s="141" t="s">
        <v>322</v>
      </c>
      <c r="E97" s="141" t="s">
        <v>73</v>
      </c>
      <c r="F97" s="142">
        <v>231.37</v>
      </c>
      <c r="G97" s="142">
        <v>0</v>
      </c>
      <c r="H97" s="142">
        <v>0</v>
      </c>
    </row>
    <row r="98" spans="1:8" ht="21.75" customHeight="1" hidden="1">
      <c r="A98" s="144" t="s">
        <v>167</v>
      </c>
      <c r="B98" s="140" t="s">
        <v>157</v>
      </c>
      <c r="C98" s="146" t="s">
        <v>24</v>
      </c>
      <c r="D98" s="146" t="s">
        <v>169</v>
      </c>
      <c r="E98" s="146"/>
      <c r="F98" s="152">
        <f>F99</f>
        <v>0</v>
      </c>
      <c r="G98" s="152">
        <f>G99</f>
        <v>0</v>
      </c>
      <c r="H98" s="153">
        <f>H99</f>
        <v>0</v>
      </c>
    </row>
    <row r="99" spans="1:8" ht="38.25" customHeight="1" hidden="1">
      <c r="A99" s="139" t="s">
        <v>168</v>
      </c>
      <c r="B99" s="140" t="s">
        <v>157</v>
      </c>
      <c r="C99" s="141" t="s">
        <v>24</v>
      </c>
      <c r="D99" s="154" t="s">
        <v>170</v>
      </c>
      <c r="E99" s="141"/>
      <c r="F99" s="155"/>
      <c r="G99" s="155"/>
      <c r="H99" s="156"/>
    </row>
    <row r="100" spans="1:8" ht="30" customHeight="1" hidden="1">
      <c r="A100" s="157" t="s">
        <v>72</v>
      </c>
      <c r="B100" s="140" t="s">
        <v>157</v>
      </c>
      <c r="C100" s="141" t="s">
        <v>24</v>
      </c>
      <c r="D100" s="154" t="s">
        <v>170</v>
      </c>
      <c r="E100" s="141" t="s">
        <v>73</v>
      </c>
      <c r="F100" s="155"/>
      <c r="G100" s="155"/>
      <c r="H100" s="156"/>
    </row>
    <row r="101" spans="1:8" ht="45">
      <c r="A101" s="144" t="s">
        <v>25</v>
      </c>
      <c r="B101" s="140" t="s">
        <v>157</v>
      </c>
      <c r="C101" s="146" t="s">
        <v>26</v>
      </c>
      <c r="D101" s="146"/>
      <c r="E101" s="146"/>
      <c r="F101" s="147">
        <f>F102+F111</f>
        <v>6539.13</v>
      </c>
      <c r="G101" s="147">
        <f>G102+G111</f>
        <v>205.24</v>
      </c>
      <c r="H101" s="148">
        <f>H102+H111</f>
        <v>6.68</v>
      </c>
    </row>
    <row r="102" spans="1:8" ht="137.25" thickBot="1">
      <c r="A102" s="144" t="s">
        <v>128</v>
      </c>
      <c r="B102" s="140" t="s">
        <v>157</v>
      </c>
      <c r="C102" s="146" t="s">
        <v>26</v>
      </c>
      <c r="D102" s="146" t="s">
        <v>129</v>
      </c>
      <c r="E102" s="146"/>
      <c r="F102" s="147">
        <f>F104+F108+F106+F110</f>
        <v>927.4699999999999</v>
      </c>
      <c r="G102" s="147">
        <f>G104+G108</f>
        <v>205.24</v>
      </c>
      <c r="H102" s="158">
        <f>H104+H108</f>
        <v>6.68</v>
      </c>
    </row>
    <row r="103" spans="1:8" ht="45">
      <c r="A103" s="139" t="s">
        <v>130</v>
      </c>
      <c r="B103" s="140" t="s">
        <v>157</v>
      </c>
      <c r="C103" s="141" t="s">
        <v>26</v>
      </c>
      <c r="D103" s="141" t="s">
        <v>131</v>
      </c>
      <c r="E103" s="141"/>
      <c r="F103" s="142">
        <f>F104</f>
        <v>40</v>
      </c>
      <c r="G103" s="142">
        <f>G104</f>
        <v>50</v>
      </c>
      <c r="H103" s="159">
        <f>H104</f>
        <v>6.68</v>
      </c>
    </row>
    <row r="104" spans="1:8" ht="182.25">
      <c r="A104" s="139" t="s">
        <v>72</v>
      </c>
      <c r="B104" s="140" t="s">
        <v>157</v>
      </c>
      <c r="C104" s="141" t="s">
        <v>26</v>
      </c>
      <c r="D104" s="141" t="s">
        <v>131</v>
      </c>
      <c r="E104" s="141" t="s">
        <v>73</v>
      </c>
      <c r="F104" s="142">
        <v>40</v>
      </c>
      <c r="G104" s="142">
        <v>50</v>
      </c>
      <c r="H104" s="160">
        <v>6.68</v>
      </c>
    </row>
    <row r="105" spans="1:8" ht="90.75">
      <c r="A105" s="139" t="s">
        <v>227</v>
      </c>
      <c r="B105" s="140" t="s">
        <v>157</v>
      </c>
      <c r="C105" s="141" t="s">
        <v>26</v>
      </c>
      <c r="D105" s="141" t="s">
        <v>226</v>
      </c>
      <c r="E105" s="141"/>
      <c r="F105" s="142">
        <f>F106</f>
        <v>78.38</v>
      </c>
      <c r="G105" s="142">
        <f>G106</f>
        <v>0</v>
      </c>
      <c r="H105" s="160">
        <v>0</v>
      </c>
    </row>
    <row r="106" spans="1:8" ht="182.25">
      <c r="A106" s="139" t="s">
        <v>72</v>
      </c>
      <c r="B106" s="140" t="s">
        <v>157</v>
      </c>
      <c r="C106" s="141" t="s">
        <v>26</v>
      </c>
      <c r="D106" s="141" t="s">
        <v>226</v>
      </c>
      <c r="E106" s="141" t="s">
        <v>73</v>
      </c>
      <c r="F106" s="142">
        <v>78.38</v>
      </c>
      <c r="G106" s="142">
        <v>0</v>
      </c>
      <c r="H106" s="160">
        <v>0</v>
      </c>
    </row>
    <row r="107" spans="1:8" ht="45" customHeight="1">
      <c r="A107" s="139" t="s">
        <v>132</v>
      </c>
      <c r="B107" s="140" t="s">
        <v>157</v>
      </c>
      <c r="C107" s="141" t="s">
        <v>26</v>
      </c>
      <c r="D107" s="141" t="s">
        <v>133</v>
      </c>
      <c r="E107" s="141"/>
      <c r="F107" s="142">
        <f>F108</f>
        <v>108.53</v>
      </c>
      <c r="G107" s="142">
        <f>G108</f>
        <v>155.24</v>
      </c>
      <c r="H107" s="160">
        <f>H108</f>
        <v>0</v>
      </c>
    </row>
    <row r="108" spans="1:8" ht="182.25">
      <c r="A108" s="139" t="s">
        <v>72</v>
      </c>
      <c r="B108" s="140" t="s">
        <v>157</v>
      </c>
      <c r="C108" s="141" t="s">
        <v>26</v>
      </c>
      <c r="D108" s="141" t="s">
        <v>133</v>
      </c>
      <c r="E108" s="141" t="s">
        <v>73</v>
      </c>
      <c r="F108" s="142">
        <v>108.53</v>
      </c>
      <c r="G108" s="142">
        <v>155.24</v>
      </c>
      <c r="H108" s="142">
        <v>0</v>
      </c>
    </row>
    <row r="109" spans="1:8" ht="273">
      <c r="A109" s="139" t="s">
        <v>315</v>
      </c>
      <c r="B109" s="140" t="s">
        <v>157</v>
      </c>
      <c r="C109" s="141" t="s">
        <v>26</v>
      </c>
      <c r="D109" s="141" t="s">
        <v>319</v>
      </c>
      <c r="E109" s="141"/>
      <c r="F109" s="142">
        <f>F110</f>
        <v>700.56</v>
      </c>
      <c r="G109" s="142">
        <f>G110</f>
        <v>0</v>
      </c>
      <c r="H109" s="142">
        <f>H110</f>
        <v>0</v>
      </c>
    </row>
    <row r="110" spans="1:8" ht="90.75">
      <c r="A110" s="139" t="s">
        <v>314</v>
      </c>
      <c r="B110" s="140" t="s">
        <v>157</v>
      </c>
      <c r="C110" s="141" t="s">
        <v>26</v>
      </c>
      <c r="D110" s="141" t="s">
        <v>319</v>
      </c>
      <c r="E110" s="141" t="s">
        <v>80</v>
      </c>
      <c r="F110" s="142">
        <v>700.56</v>
      </c>
      <c r="G110" s="142">
        <v>0</v>
      </c>
      <c r="H110" s="142">
        <v>0</v>
      </c>
    </row>
    <row r="111" spans="1:8" ht="30" customHeight="1">
      <c r="A111" s="144" t="s">
        <v>184</v>
      </c>
      <c r="B111" s="145" t="s">
        <v>157</v>
      </c>
      <c r="C111" s="146" t="s">
        <v>26</v>
      </c>
      <c r="D111" s="146" t="s">
        <v>186</v>
      </c>
      <c r="E111" s="146"/>
      <c r="F111" s="147">
        <f>F113</f>
        <v>5611.66</v>
      </c>
      <c r="G111" s="147">
        <f>G113</f>
        <v>0</v>
      </c>
      <c r="H111" s="147">
        <f>H113</f>
        <v>0</v>
      </c>
    </row>
    <row r="112" spans="1:8" ht="99.75" customHeight="1">
      <c r="A112" s="139" t="s">
        <v>185</v>
      </c>
      <c r="B112" s="140" t="s">
        <v>157</v>
      </c>
      <c r="C112" s="141" t="s">
        <v>26</v>
      </c>
      <c r="D112" s="141" t="s">
        <v>318</v>
      </c>
      <c r="E112" s="141"/>
      <c r="F112" s="142">
        <f>F113</f>
        <v>5611.66</v>
      </c>
      <c r="G112" s="142">
        <f>G113</f>
        <v>0</v>
      </c>
      <c r="H112" s="142">
        <f>H113</f>
        <v>0</v>
      </c>
    </row>
    <row r="113" spans="1:8" ht="57" customHeight="1">
      <c r="A113" s="139" t="s">
        <v>72</v>
      </c>
      <c r="B113" s="140" t="s">
        <v>157</v>
      </c>
      <c r="C113" s="141" t="s">
        <v>26</v>
      </c>
      <c r="D113" s="141" t="s">
        <v>318</v>
      </c>
      <c r="E113" s="141" t="s">
        <v>73</v>
      </c>
      <c r="F113" s="142">
        <v>5611.66</v>
      </c>
      <c r="G113" s="142">
        <v>0</v>
      </c>
      <c r="H113" s="142">
        <v>0</v>
      </c>
    </row>
    <row r="114" spans="1:8" ht="45">
      <c r="A114" s="139" t="s">
        <v>52</v>
      </c>
      <c r="B114" s="140" t="s">
        <v>157</v>
      </c>
      <c r="C114" s="141" t="s">
        <v>27</v>
      </c>
      <c r="D114" s="141"/>
      <c r="E114" s="141"/>
      <c r="F114" s="142">
        <f>F116</f>
        <v>434.61</v>
      </c>
      <c r="G114" s="142">
        <f>G116</f>
        <v>372.74</v>
      </c>
      <c r="H114" s="143">
        <f>H116</f>
        <v>152.52</v>
      </c>
    </row>
    <row r="115" spans="1:8" ht="45">
      <c r="A115" s="144" t="s">
        <v>32</v>
      </c>
      <c r="B115" s="140" t="s">
        <v>157</v>
      </c>
      <c r="C115" s="146" t="s">
        <v>28</v>
      </c>
      <c r="D115" s="146"/>
      <c r="E115" s="146"/>
      <c r="F115" s="147">
        <f aca="true" t="shared" si="2" ref="F115:H116">F116</f>
        <v>434.61</v>
      </c>
      <c r="G115" s="147">
        <f t="shared" si="2"/>
        <v>372.74</v>
      </c>
      <c r="H115" s="148">
        <f t="shared" si="2"/>
        <v>152.52</v>
      </c>
    </row>
    <row r="116" spans="1:8" ht="136.5">
      <c r="A116" s="144" t="s">
        <v>134</v>
      </c>
      <c r="B116" s="140" t="s">
        <v>157</v>
      </c>
      <c r="C116" s="146" t="s">
        <v>28</v>
      </c>
      <c r="D116" s="146" t="s">
        <v>135</v>
      </c>
      <c r="E116" s="146"/>
      <c r="F116" s="147">
        <f t="shared" si="2"/>
        <v>434.61</v>
      </c>
      <c r="G116" s="147">
        <f t="shared" si="2"/>
        <v>372.74</v>
      </c>
      <c r="H116" s="148">
        <f t="shared" si="2"/>
        <v>152.52</v>
      </c>
    </row>
    <row r="117" spans="1:8" ht="182.25">
      <c r="A117" s="139" t="s">
        <v>136</v>
      </c>
      <c r="B117" s="140" t="s">
        <v>157</v>
      </c>
      <c r="C117" s="141" t="s">
        <v>28</v>
      </c>
      <c r="D117" s="141" t="s">
        <v>137</v>
      </c>
      <c r="E117" s="141"/>
      <c r="F117" s="142">
        <f>F118+F119</f>
        <v>434.61</v>
      </c>
      <c r="G117" s="142">
        <f>G118+G119</f>
        <v>372.74</v>
      </c>
      <c r="H117" s="143">
        <f>H118+H119</f>
        <v>152.52</v>
      </c>
    </row>
    <row r="118" spans="1:8" ht="182.25">
      <c r="A118" s="139" t="s">
        <v>72</v>
      </c>
      <c r="B118" s="140" t="s">
        <v>157</v>
      </c>
      <c r="C118" s="141" t="s">
        <v>28</v>
      </c>
      <c r="D118" s="141" t="s">
        <v>137</v>
      </c>
      <c r="E118" s="141" t="s">
        <v>73</v>
      </c>
      <c r="F118" s="142">
        <v>337.55</v>
      </c>
      <c r="G118" s="142">
        <v>275.68</v>
      </c>
      <c r="H118" s="143">
        <v>55.46</v>
      </c>
    </row>
    <row r="119" spans="1:8" ht="90.75">
      <c r="A119" s="139" t="s">
        <v>74</v>
      </c>
      <c r="B119" s="140" t="s">
        <v>157</v>
      </c>
      <c r="C119" s="141" t="s">
        <v>28</v>
      </c>
      <c r="D119" s="141" t="s">
        <v>137</v>
      </c>
      <c r="E119" s="141" t="s">
        <v>75</v>
      </c>
      <c r="F119" s="142">
        <v>97.06</v>
      </c>
      <c r="G119" s="142">
        <v>97.06</v>
      </c>
      <c r="H119" s="143">
        <v>97.06</v>
      </c>
    </row>
    <row r="120" spans="1:8" ht="45">
      <c r="A120" s="139" t="s">
        <v>35</v>
      </c>
      <c r="B120" s="140" t="s">
        <v>157</v>
      </c>
      <c r="C120" s="141" t="s">
        <v>29</v>
      </c>
      <c r="D120" s="141"/>
      <c r="E120" s="141"/>
      <c r="F120" s="142">
        <f>F124+F132+F128</f>
        <v>2582.51</v>
      </c>
      <c r="G120" s="142">
        <f>G121+G129</f>
        <v>238.82</v>
      </c>
      <c r="H120" s="143">
        <f>H121+H129</f>
        <v>238.82</v>
      </c>
    </row>
    <row r="121" spans="1:8" ht="45">
      <c r="A121" s="144" t="s">
        <v>34</v>
      </c>
      <c r="B121" s="145" t="s">
        <v>157</v>
      </c>
      <c r="C121" s="146" t="s">
        <v>30</v>
      </c>
      <c r="D121" s="146"/>
      <c r="E121" s="146"/>
      <c r="F121" s="147">
        <f>F124</f>
        <v>238.82</v>
      </c>
      <c r="G121" s="147">
        <f>G124</f>
        <v>238.82</v>
      </c>
      <c r="H121" s="148">
        <f>H124</f>
        <v>238.82</v>
      </c>
    </row>
    <row r="122" spans="1:8" ht="136.5">
      <c r="A122" s="139" t="s">
        <v>140</v>
      </c>
      <c r="B122" s="140" t="s">
        <v>157</v>
      </c>
      <c r="C122" s="141" t="s">
        <v>30</v>
      </c>
      <c r="D122" s="141" t="s">
        <v>141</v>
      </c>
      <c r="E122" s="141"/>
      <c r="F122" s="147">
        <f>F121</f>
        <v>238.82</v>
      </c>
      <c r="G122" s="147">
        <f>G121</f>
        <v>238.82</v>
      </c>
      <c r="H122" s="148">
        <f>H121</f>
        <v>238.82</v>
      </c>
    </row>
    <row r="123" spans="1:8" ht="90.75">
      <c r="A123" s="139" t="s">
        <v>177</v>
      </c>
      <c r="B123" s="140" t="s">
        <v>157</v>
      </c>
      <c r="C123" s="141" t="s">
        <v>30</v>
      </c>
      <c r="D123" s="141" t="s">
        <v>142</v>
      </c>
      <c r="E123" s="141"/>
      <c r="F123" s="147">
        <f>F121</f>
        <v>238.82</v>
      </c>
      <c r="G123" s="147">
        <f>G121</f>
        <v>238.82</v>
      </c>
      <c r="H123" s="148">
        <f>H121</f>
        <v>238.82</v>
      </c>
    </row>
    <row r="124" spans="1:8" ht="90.75">
      <c r="A124" s="139" t="s">
        <v>143</v>
      </c>
      <c r="B124" s="140" t="s">
        <v>157</v>
      </c>
      <c r="C124" s="141" t="s">
        <v>30</v>
      </c>
      <c r="D124" s="141" t="s">
        <v>144</v>
      </c>
      <c r="E124" s="141" t="s">
        <v>145</v>
      </c>
      <c r="F124" s="147">
        <v>238.82</v>
      </c>
      <c r="G124" s="147">
        <v>238.82</v>
      </c>
      <c r="H124" s="148">
        <v>238.82</v>
      </c>
    </row>
    <row r="125" spans="1:8" ht="90.75">
      <c r="A125" s="144" t="s">
        <v>338</v>
      </c>
      <c r="B125" s="145" t="s">
        <v>157</v>
      </c>
      <c r="C125" s="146" t="s">
        <v>31</v>
      </c>
      <c r="D125" s="146"/>
      <c r="E125" s="146"/>
      <c r="F125" s="147">
        <f>F128</f>
        <v>5</v>
      </c>
      <c r="G125" s="147">
        <f>G129</f>
        <v>0</v>
      </c>
      <c r="H125" s="148">
        <f>H129</f>
        <v>0</v>
      </c>
    </row>
    <row r="126" spans="1:8" ht="90.75">
      <c r="A126" s="139" t="s">
        <v>143</v>
      </c>
      <c r="B126" s="140" t="s">
        <v>157</v>
      </c>
      <c r="C126" s="141" t="s">
        <v>31</v>
      </c>
      <c r="D126" s="161" t="s">
        <v>82</v>
      </c>
      <c r="E126" s="141"/>
      <c r="F126" s="142">
        <f>F128</f>
        <v>5</v>
      </c>
      <c r="G126" s="142"/>
      <c r="H126" s="143"/>
    </row>
    <row r="127" spans="1:8" ht="136.5">
      <c r="A127" s="139" t="s">
        <v>339</v>
      </c>
      <c r="B127" s="140" t="s">
        <v>157</v>
      </c>
      <c r="C127" s="141" t="s">
        <v>31</v>
      </c>
      <c r="D127" s="161" t="s">
        <v>84</v>
      </c>
      <c r="E127" s="146"/>
      <c r="F127" s="142">
        <f>F128</f>
        <v>5</v>
      </c>
      <c r="G127" s="142"/>
      <c r="H127" s="143"/>
    </row>
    <row r="128" spans="1:8" ht="90.75">
      <c r="A128" s="139" t="s">
        <v>143</v>
      </c>
      <c r="B128" s="140" t="s">
        <v>157</v>
      </c>
      <c r="C128" s="141" t="s">
        <v>31</v>
      </c>
      <c r="D128" s="161" t="s">
        <v>86</v>
      </c>
      <c r="E128" s="141" t="s">
        <v>145</v>
      </c>
      <c r="F128" s="142">
        <v>5</v>
      </c>
      <c r="G128" s="142"/>
      <c r="H128" s="143"/>
    </row>
    <row r="129" spans="1:8" s="16" customFormat="1" ht="45">
      <c r="A129" s="139" t="s">
        <v>221</v>
      </c>
      <c r="B129" s="140" t="s">
        <v>157</v>
      </c>
      <c r="C129" s="141" t="s">
        <v>206</v>
      </c>
      <c r="D129" s="141"/>
      <c r="E129" s="141"/>
      <c r="F129" s="142">
        <f>F130</f>
        <v>2338.69</v>
      </c>
      <c r="G129" s="142">
        <f>G130</f>
        <v>0</v>
      </c>
      <c r="H129" s="143">
        <f>H130</f>
        <v>0</v>
      </c>
    </row>
    <row r="130" spans="1:8" ht="90.75">
      <c r="A130" s="144" t="s">
        <v>178</v>
      </c>
      <c r="B130" s="140" t="s">
        <v>157</v>
      </c>
      <c r="C130" s="146" t="s">
        <v>206</v>
      </c>
      <c r="D130" s="146" t="s">
        <v>146</v>
      </c>
      <c r="E130" s="146"/>
      <c r="F130" s="147">
        <f>F132+F134+F136</f>
        <v>2338.69</v>
      </c>
      <c r="G130" s="147">
        <f>G132+G134+G136</f>
        <v>0</v>
      </c>
      <c r="H130" s="148">
        <f>H132+H134+H136</f>
        <v>0</v>
      </c>
    </row>
    <row r="131" spans="1:8" ht="72" customHeight="1">
      <c r="A131" s="144" t="s">
        <v>225</v>
      </c>
      <c r="B131" s="140" t="s">
        <v>157</v>
      </c>
      <c r="C131" s="146" t="s">
        <v>206</v>
      </c>
      <c r="D131" s="146" t="s">
        <v>196</v>
      </c>
      <c r="E131" s="146"/>
      <c r="F131" s="147">
        <f>F132</f>
        <v>2338.69</v>
      </c>
      <c r="G131" s="147">
        <f>G132</f>
        <v>0</v>
      </c>
      <c r="H131" s="148">
        <f>H132</f>
        <v>0</v>
      </c>
    </row>
    <row r="132" spans="1:8" ht="75" customHeight="1">
      <c r="A132" s="144" t="s">
        <v>143</v>
      </c>
      <c r="B132" s="140" t="s">
        <v>157</v>
      </c>
      <c r="C132" s="146" t="s">
        <v>206</v>
      </c>
      <c r="D132" s="146" t="s">
        <v>196</v>
      </c>
      <c r="E132" s="146" t="s">
        <v>145</v>
      </c>
      <c r="F132" s="147">
        <v>2338.69</v>
      </c>
      <c r="G132" s="147">
        <v>0</v>
      </c>
      <c r="H132" s="148">
        <v>0</v>
      </c>
    </row>
    <row r="133" spans="1:8" ht="33.75" customHeight="1" hidden="1">
      <c r="A133" s="144" t="s">
        <v>147</v>
      </c>
      <c r="B133" s="140" t="s">
        <v>157</v>
      </c>
      <c r="C133" s="146" t="s">
        <v>31</v>
      </c>
      <c r="D133" s="146" t="s">
        <v>148</v>
      </c>
      <c r="E133" s="146"/>
      <c r="F133" s="147"/>
      <c r="G133" s="147"/>
      <c r="H133" s="148"/>
    </row>
    <row r="134" spans="1:8" ht="33.75" customHeight="1" hidden="1">
      <c r="A134" s="144" t="s">
        <v>147</v>
      </c>
      <c r="B134" s="140" t="s">
        <v>157</v>
      </c>
      <c r="C134" s="146" t="s">
        <v>31</v>
      </c>
      <c r="D134" s="146" t="s">
        <v>148</v>
      </c>
      <c r="E134" s="146" t="s">
        <v>145</v>
      </c>
      <c r="F134" s="147"/>
      <c r="G134" s="147"/>
      <c r="H134" s="148"/>
    </row>
    <row r="135" spans="1:8" ht="33.75" customHeight="1" hidden="1">
      <c r="A135" s="144" t="s">
        <v>149</v>
      </c>
      <c r="B135" s="140" t="s">
        <v>157</v>
      </c>
      <c r="C135" s="146" t="s">
        <v>31</v>
      </c>
      <c r="D135" s="146" t="s">
        <v>150</v>
      </c>
      <c r="E135" s="146"/>
      <c r="F135" s="147"/>
      <c r="G135" s="147"/>
      <c r="H135" s="148"/>
    </row>
    <row r="136" spans="1:8" ht="25.5" customHeight="1" hidden="1">
      <c r="A136" s="144" t="s">
        <v>149</v>
      </c>
      <c r="B136" s="140" t="s">
        <v>157</v>
      </c>
      <c r="C136" s="146" t="s">
        <v>31</v>
      </c>
      <c r="D136" s="146" t="s">
        <v>150</v>
      </c>
      <c r="E136" s="146" t="s">
        <v>145</v>
      </c>
      <c r="F136" s="147"/>
      <c r="G136" s="147"/>
      <c r="H136" s="148"/>
    </row>
    <row r="137" spans="1:8" ht="61.5" customHeight="1">
      <c r="A137" s="144" t="s">
        <v>57</v>
      </c>
      <c r="B137" s="140" t="s">
        <v>157</v>
      </c>
      <c r="C137" s="146" t="s">
        <v>56</v>
      </c>
      <c r="D137" s="146"/>
      <c r="E137" s="146"/>
      <c r="F137" s="147">
        <f>F141</f>
        <v>30</v>
      </c>
      <c r="G137" s="147">
        <f>G141</f>
        <v>30</v>
      </c>
      <c r="H137" s="148">
        <f>H141</f>
        <v>30</v>
      </c>
    </row>
    <row r="138" spans="1:8" ht="81.75" customHeight="1">
      <c r="A138" s="144" t="s">
        <v>151</v>
      </c>
      <c r="B138" s="140" t="s">
        <v>157</v>
      </c>
      <c r="C138" s="146" t="s">
        <v>49</v>
      </c>
      <c r="D138" s="146"/>
      <c r="E138" s="146"/>
      <c r="F138" s="147">
        <f>F141</f>
        <v>30</v>
      </c>
      <c r="G138" s="147">
        <f>G141</f>
        <v>30</v>
      </c>
      <c r="H138" s="148">
        <f>H141</f>
        <v>30</v>
      </c>
    </row>
    <row r="139" spans="1:8" ht="176.25" customHeight="1">
      <c r="A139" s="139" t="s">
        <v>219</v>
      </c>
      <c r="B139" s="140" t="s">
        <v>157</v>
      </c>
      <c r="C139" s="141" t="s">
        <v>49</v>
      </c>
      <c r="D139" s="141" t="s">
        <v>217</v>
      </c>
      <c r="E139" s="141"/>
      <c r="F139" s="142">
        <f>F141</f>
        <v>30</v>
      </c>
      <c r="G139" s="142">
        <f>G141</f>
        <v>30</v>
      </c>
      <c r="H139" s="143">
        <f>H141</f>
        <v>30</v>
      </c>
    </row>
    <row r="140" spans="1:8" ht="160.5" customHeight="1">
      <c r="A140" s="139" t="s">
        <v>136</v>
      </c>
      <c r="B140" s="140" t="s">
        <v>157</v>
      </c>
      <c r="C140" s="141" t="s">
        <v>49</v>
      </c>
      <c r="D140" s="141" t="s">
        <v>218</v>
      </c>
      <c r="E140" s="141"/>
      <c r="F140" s="142">
        <f>F141</f>
        <v>30</v>
      </c>
      <c r="G140" s="142">
        <f>G141</f>
        <v>30</v>
      </c>
      <c r="H140" s="143">
        <f>H141</f>
        <v>30</v>
      </c>
    </row>
    <row r="141" spans="1:8" ht="121.5" customHeight="1">
      <c r="A141" s="139" t="s">
        <v>101</v>
      </c>
      <c r="B141" s="140" t="s">
        <v>157</v>
      </c>
      <c r="C141" s="141" t="s">
        <v>49</v>
      </c>
      <c r="D141" s="141" t="s">
        <v>218</v>
      </c>
      <c r="E141" s="141" t="s">
        <v>73</v>
      </c>
      <c r="F141" s="142">
        <v>30</v>
      </c>
      <c r="G141" s="142">
        <v>30</v>
      </c>
      <c r="H141" s="143">
        <v>30</v>
      </c>
    </row>
    <row r="142" spans="1:8" ht="111" customHeight="1">
      <c r="A142" s="144" t="s">
        <v>199</v>
      </c>
      <c r="B142" s="162" t="s">
        <v>157</v>
      </c>
      <c r="C142" s="146" t="s">
        <v>190</v>
      </c>
      <c r="D142" s="163"/>
      <c r="E142" s="146"/>
      <c r="F142" s="147">
        <f>F146</f>
        <v>0.95</v>
      </c>
      <c r="G142" s="147">
        <f>G146</f>
        <v>0.89</v>
      </c>
      <c r="H142" s="147">
        <f>H146</f>
        <v>0.78</v>
      </c>
    </row>
    <row r="143" spans="1:8" ht="96" customHeight="1">
      <c r="A143" s="164" t="s">
        <v>198</v>
      </c>
      <c r="B143" s="162" t="s">
        <v>157</v>
      </c>
      <c r="C143" s="146" t="s">
        <v>191</v>
      </c>
      <c r="D143" s="163"/>
      <c r="E143" s="146"/>
      <c r="F143" s="147">
        <f>F146</f>
        <v>0.95</v>
      </c>
      <c r="G143" s="147">
        <f>G146</f>
        <v>0.89</v>
      </c>
      <c r="H143" s="147">
        <f>H146</f>
        <v>0.78</v>
      </c>
    </row>
    <row r="144" spans="1:8" ht="93.75" customHeight="1">
      <c r="A144" s="139" t="s">
        <v>200</v>
      </c>
      <c r="B144" s="162" t="s">
        <v>157</v>
      </c>
      <c r="C144" s="141" t="s">
        <v>191</v>
      </c>
      <c r="D144" s="161" t="s">
        <v>193</v>
      </c>
      <c r="E144" s="141"/>
      <c r="F144" s="142">
        <f>F146</f>
        <v>0.95</v>
      </c>
      <c r="G144" s="142">
        <f>G146</f>
        <v>0.89</v>
      </c>
      <c r="H144" s="142">
        <f>H146</f>
        <v>0.78</v>
      </c>
    </row>
    <row r="145" spans="1:8" ht="75" customHeight="1">
      <c r="A145" s="139" t="s">
        <v>200</v>
      </c>
      <c r="B145" s="162" t="s">
        <v>157</v>
      </c>
      <c r="C145" s="141" t="s">
        <v>191</v>
      </c>
      <c r="D145" s="161" t="s">
        <v>194</v>
      </c>
      <c r="E145" s="141"/>
      <c r="F145" s="142">
        <f>F146</f>
        <v>0.95</v>
      </c>
      <c r="G145" s="142">
        <f>G146</f>
        <v>0.89</v>
      </c>
      <c r="H145" s="142">
        <f>H146</f>
        <v>0.78</v>
      </c>
    </row>
    <row r="146" spans="1:8" ht="122.25" customHeight="1">
      <c r="A146" s="165" t="s">
        <v>201</v>
      </c>
      <c r="B146" s="162" t="s">
        <v>157</v>
      </c>
      <c r="C146" s="166" t="s">
        <v>191</v>
      </c>
      <c r="D146" s="167" t="s">
        <v>194</v>
      </c>
      <c r="E146" s="166" t="s">
        <v>195</v>
      </c>
      <c r="F146" s="142">
        <v>0.95</v>
      </c>
      <c r="G146" s="142">
        <v>0.89</v>
      </c>
      <c r="H146" s="142">
        <v>0.78</v>
      </c>
    </row>
    <row r="147" spans="1:8" ht="45.75" thickBot="1">
      <c r="A147" s="168" t="s">
        <v>33</v>
      </c>
      <c r="B147" s="169"/>
      <c r="C147" s="169"/>
      <c r="D147" s="169"/>
      <c r="E147" s="169"/>
      <c r="F147" s="170">
        <f>F142+F137+F120+F114+F80+F69+F61+F54+F11</f>
        <v>19462.4</v>
      </c>
      <c r="G147" s="170">
        <f>G142+G137+G129+G121+G114+G80+G69+G54+G11+G61</f>
        <v>9476.029999999999</v>
      </c>
      <c r="H147" s="170">
        <f>H142+H137+H120+H114+H80+H69+H61+H54+H11</f>
        <v>8971.25</v>
      </c>
    </row>
    <row r="148" spans="1:6" ht="45">
      <c r="A148" s="171"/>
      <c r="B148" s="171"/>
      <c r="C148" s="171"/>
      <c r="D148" s="171"/>
      <c r="E148" s="171"/>
      <c r="F148" s="172"/>
    </row>
    <row r="149" spans="1:6" ht="90.75">
      <c r="A149" s="173" t="s">
        <v>153</v>
      </c>
      <c r="B149" s="173"/>
      <c r="C149" s="173"/>
      <c r="D149" s="173"/>
      <c r="E149" s="174" t="s">
        <v>154</v>
      </c>
      <c r="F149" s="174"/>
    </row>
  </sheetData>
  <sheetProtection/>
  <mergeCells count="8">
    <mergeCell ref="A3:H3"/>
    <mergeCell ref="A2:H2"/>
    <mergeCell ref="A1:H1"/>
    <mergeCell ref="E149:F149"/>
    <mergeCell ref="A7:H7"/>
    <mergeCell ref="A5:H5"/>
    <mergeCell ref="A4:H4"/>
    <mergeCell ref="A8:H8"/>
  </mergeCell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portrait" paperSize="9" scale="1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cp:lastPrinted>2020-05-14T11:05:17Z</cp:lastPrinted>
  <dcterms:modified xsi:type="dcterms:W3CDTF">2020-05-14T11:07:15Z</dcterms:modified>
  <cp:category/>
  <cp:version/>
  <cp:contentType/>
  <cp:contentStatus/>
</cp:coreProperties>
</file>